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0【法非適用】簡易水道事業\"/>
    </mc:Choice>
  </mc:AlternateContent>
  <xr:revisionPtr revIDLastSave="0" documentId="13_ncr:1_{9258A313-0311-45A6-87BA-BA4B1FFCDDF7}" xr6:coauthVersionLast="45" xr6:coauthVersionMax="45" xr10:uidLastSave="{00000000-0000-0000-0000-000000000000}"/>
  <workbookProtection workbookAlgorithmName="SHA-512" workbookHashValue="lFG71WC3dAQW+tnkeFsOSWOs+vN5D0HV3UDPx26kKwzh1IV0ZM+xzgDNh/d1zgFx41IWNtRefc9q9foGc6lJcQ==" workbookSaltValue="7LjxZkGM6OGVyON2MyAeww=="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O6" i="5"/>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E85" i="4"/>
  <c r="BB10" i="4"/>
  <c r="P10" i="4"/>
  <c r="I10" i="4"/>
  <c r="BB8" i="4"/>
  <c r="AT8" i="4"/>
  <c r="AL8" i="4"/>
  <c r="W8" i="4"/>
  <c r="P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<sst xmlns="http://schemas.openxmlformats.org/spreadsheetml/2006/main" count="225" uniqueCount="112">
  <si>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</si>
  <si>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</si>
  <si>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</si>
  <si>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</si>
  <si>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</si>
  <si>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</si>
  <si>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</si>
  <si>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</si>
  <si>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</si>
  <si>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</si>
  <si>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</si>
  <si>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</si>
  <si>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</si>
  <si>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</si>
  <si>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</si>
  <si>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</si>
  <si>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</si>
  <si>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</si>
  <si>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</si>
  <si>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</si>
  <si>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</si>
  <si>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</si>
  <si>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</si>
  <si>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</si>
  <si>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</si>
  <si>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</si>
  <si>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</si>
  <si>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</si>
  <si>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</si>
  <si>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</si>
  <si>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</si>
  <si>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</si>
  <si>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</si>
  <si>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</si>
  <si>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</si>
  <si>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</si>
  <si>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</si>
  <si>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</si>
  <si>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</si>
  <si>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</si>
  <si>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</si>
  <si>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</si>
  <si>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</si>
  <si>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</si>
  <si>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</si>
  <si>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</si>
  <si>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</si>
  <si>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</si>
  <si>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</si>
  <si>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</si>
  <si>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</si>
  <si>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</si>
  <si>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</si>
  <si>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</si>
  <si>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</si>
  <si>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</si>
  <si>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</si>
  <si>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</si>
  <si>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</si>
  <si>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</si>
  <si>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</si>
  <si>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</si>
  <si>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</si>
  <si>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</si>
  <si>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</si>
  <si>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</si>
  <si>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</si>
  <si>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</si>
  <si>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</si>
  <si>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</si>
  <si>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</si>
  <si>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</si>
  <si>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</si>
  <si>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</si>
  <si>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</si>
  <si>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</si>
  <si>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</si>
  <si>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</si>
  <si>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</si>
  <si>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</si>
  <si>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</si>
  <si>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</si>
  <si>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</si>
  <si>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</si>
  <si>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</si>
  <si>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</si>
  <si>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</si>
  <si>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</si>
  <si>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</si>
  <si>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</si>
  <si>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</si>
  <si>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</si>
  <si>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</si>
  <si>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</si>
  <si>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</si>
  <si>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</si>
  <si>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諸塚村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</si>
  <si>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</si>
  <si>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</si>
  <si>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</si>
  <si>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</si>
  <si>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</si>
  <si>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</si>
  <si>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</si>
  <si>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</si>
  <si>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</si>
  <si>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</si>
  <si>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</si>
  <si>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</si>
  <si>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・老朽化の状況については、比較できる指標がないものの、村内における簡易水道施設は整備後の維持管理は適正に行われている。
・現在、各簡易水道施設整備から20年ほど経過しており、耐用年数以上経過している配管は無い状態である。
・配管の老朽化による漏水等の故障報告は無いが、今後、年度毎の更新も必要になってくると想定される。老朽化による故障が発生する前に、事業計画等に基づき適正な管理、計画的な更新を行う。</t>
    <rPh sb="112" eb="114">
      <t>ハイカン</t>
    </rPh>
    <rPh sb="115" eb="118">
      <t>ロウキュウカ</t>
    </rPh>
    <rPh sb="121" eb="123">
      <t>ロウスイ</t>
    </rPh>
    <rPh sb="123" eb="124">
      <t>トウ</t>
    </rPh>
    <rPh sb="125" eb="127">
      <t>コショウ</t>
    </rPh>
    <rPh sb="127" eb="129">
      <t>ホウコク</t>
    </rPh>
    <rPh sb="130" eb="131">
      <t>ナ</t>
    </rPh>
    <rPh sb="134" eb="136">
      <t>コンゴ</t>
    </rPh>
    <rPh sb="137" eb="139">
      <t>ネンド</t>
    </rPh>
    <rPh sb="139" eb="140">
      <t>ゴト</t>
    </rPh>
    <rPh sb="141" eb="143">
      <t>コウシン</t>
    </rPh>
    <rPh sb="144" eb="146">
      <t>ヒツヨウ</t>
    </rPh>
    <rPh sb="153" eb="155">
      <t>ソウテイ</t>
    </rPh>
    <rPh sb="159" eb="162">
      <t>ロウキュウカ</t>
    </rPh>
    <rPh sb="165" eb="167">
      <t>コショウ</t>
    </rPh>
    <rPh sb="168" eb="170">
      <t>ハッセイ</t>
    </rPh>
    <rPh sb="172" eb="173">
      <t>マエ</t>
    </rPh>
    <rPh sb="175" eb="177">
      <t>ジギョウ</t>
    </rPh>
    <rPh sb="177" eb="179">
      <t>ケイカク</t>
    </rPh>
    <rPh sb="179" eb="180">
      <t>トウ</t>
    </rPh>
    <rPh sb="181" eb="182">
      <t>モト</t>
    </rPh>
    <rPh sb="184" eb="186">
      <t>テキセイ</t>
    </rPh>
    <rPh sb="187" eb="189">
      <t>カンリ</t>
    </rPh>
    <rPh sb="190" eb="193">
      <t>ケイカクテキ</t>
    </rPh>
    <rPh sb="194" eb="196">
      <t>コウシン</t>
    </rPh>
    <rPh sb="197" eb="198">
      <t>オコナ</t>
    </rPh>
    <phoneticPr fontId="4"/>
  </si>
  <si>
    <t>・「①収益的収支比率」に関しては、100％を下回っている状態で、経営の健全性が保たれているとは言えない状態である。
・「⑤料金回収率」は29%と全国平均を下回っており、未だ一般会計からの繰入金に依存している状況である。
・「④企業債残高対給水収益比率」に関しては、年度を追う毎に右肩下がりに推移しており、今後類似団体平均値を下回ることが予測される。料金回収率を改善し、企業債の削減を目指す。その為にも「⑤料金回収率」について、100％になるよう改善を図る。
・「⑥給水原価」については全国平均を下回っているが、「⑦施設利用率」と併せ継続して注視していく必要がある。
・「⑦施設利用率」については平成26年度以降平均値を下回っている。しかし、区域内の全施設とも活用されている実情から一定の評価はでき、今後給水人口の推移を注視していく必要がある。
・「⑧有収率」については漏水等の故障はなく100%を維持できている。経営の効率性については全国平均と同等であることから、概ね保たれていると言える。</t>
    <rPh sb="174" eb="179">
      <t>リョウキンカイシュウリツ</t>
    </rPh>
    <rPh sb="180" eb="182">
      <t>カイゼン</t>
    </rPh>
    <rPh sb="184" eb="187">
      <t>キギョウサイ</t>
    </rPh>
    <rPh sb="188" eb="190">
      <t>サクゲン</t>
    </rPh>
    <rPh sb="191" eb="193">
      <t>メザ</t>
    </rPh>
    <rPh sb="197" eb="198">
      <t>タメ</t>
    </rPh>
    <rPh sb="222" eb="224">
      <t>カイゼン</t>
    </rPh>
    <rPh sb="225" eb="226">
      <t>ハカ</t>
    </rPh>
    <rPh sb="234" eb="236">
      <t>ゲンカ</t>
    </rPh>
    <rPh sb="297" eb="299">
      <t>ヘイセイ</t>
    </rPh>
    <rPh sb="301" eb="303">
      <t>ネンド</t>
    </rPh>
    <rPh sb="303" eb="305">
      <t>イコウ</t>
    </rPh>
    <rPh sb="305" eb="308">
      <t>ヘイキンチ</t>
    </rPh>
    <rPh sb="309" eb="311">
      <t>シタマワ</t>
    </rPh>
    <rPh sb="320" eb="323">
      <t>クイキナイ</t>
    </rPh>
    <rPh sb="384" eb="386">
      <t>ロウスイ</t>
    </rPh>
    <rPh sb="386" eb="387">
      <t>トウ</t>
    </rPh>
    <rPh sb="388" eb="390">
      <t>コショウ</t>
    </rPh>
    <phoneticPr fontId="4"/>
  </si>
  <si>
    <t>　有収率については高水準で推移しているが、収益的収支比率や料金回収率によると、収益のほとんどが一般会計繰入金によるものと分析でき、施設利用率は減少傾向にある。
　しかし、企業債残高対給水収益比率は年々減少傾向にあり、今後会計の負担軽減が見込まれる。
　老朽化についても、稼働からの経年劣化が進む中、更新の検討も必要であるが、給水人口の推移も注視し、事業規模や施設・管路の維持に努めていきたい。また、平成３０年３月に策定した経営戦略に基づき、経年劣化が進む施設・管路等の維持・更新に努める。</t>
    <rPh sb="199" eb="201">
      <t>ヘイセイ</t>
    </rPh>
    <rPh sb="203" eb="204">
      <t>ネン</t>
    </rPh>
    <rPh sb="205" eb="206">
      <t>ガツ</t>
    </rPh>
    <rPh sb="207" eb="209">
      <t>サクテイ</t>
    </rPh>
    <rPh sb="211" eb="215">
      <t>ケイエイセンリャク</t>
    </rPh>
    <rPh sb="216" eb="217">
      <t>モト</t>
    </rPh>
    <rPh sb="220" eb="222">
      <t>ケイネン</t>
    </rPh>
    <rPh sb="222" eb="224">
      <t>レッカ</t>
    </rPh>
    <rPh sb="225" eb="226">
      <t>スス</t>
    </rPh>
    <rPh sb="227" eb="229">
      <t>シセツ</t>
    </rPh>
    <rPh sb="230" eb="232">
      <t>カンロ</t>
    </rPh>
    <rPh sb="232" eb="233">
      <t>トウ</t>
    </rPh>
    <rPh sb="234" eb="236">
      <t>イジ</t>
    </rPh>
    <rPh sb="237" eb="239">
      <t>コウシン</t>
    </rPh>
    <rPh sb="240" eb="24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</si>
</sst>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50-4A19-BFD9-A5989052EBD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6A50-4A19-BFD9-A5989052EBD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43.88</c:v>
                </c:pt>
                <c:pt idx="1">
                  <c:v>40.090000000000003</c:v>
                </c:pt>
                <c:pt idx="2">
                  <c:v>43.03</c:v>
                </c:pt>
                <c:pt idx="3">
                  <c:v>40.25</c:v>
                </c:pt>
                <c:pt idx="4">
                  <c:v>37.81</c:v>
                </c:pt>
              </c:numCache>
            </c:numRef>
          </c:val>
          <c:extLst>
            <c:ext xmlns:c16="http://schemas.microsoft.com/office/drawing/2014/chart" uri="{C3380CC4-5D6E-409C-BE32-E72D297353CC}">
              <c16:uniqueId val="{00000000-4F2A-4887-8D8B-3820313D138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4F2A-4887-8D8B-3820313D138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826-46D1-B19C-0A29DC5C0CC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6826-46D1-B19C-0A29DC5C0CC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49.39</c:v>
                </c:pt>
                <c:pt idx="1">
                  <c:v>47.51</c:v>
                </c:pt>
                <c:pt idx="2">
                  <c:v>59.06</c:v>
                </c:pt>
                <c:pt idx="3">
                  <c:v>59.82</c:v>
                </c:pt>
                <c:pt idx="4">
                  <c:v>57.3</c:v>
                </c:pt>
              </c:numCache>
            </c:numRef>
          </c:val>
          <c:extLst>
            <c:ext xmlns:c16="http://schemas.microsoft.com/office/drawing/2014/chart" uri="{C3380CC4-5D6E-409C-BE32-E72D297353CC}">
              <c16:uniqueId val="{00000000-9948-4622-B43A-BE89A520818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9948-4622-B43A-BE89A520818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6E-409A-8061-73812371CCC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6E-409A-8061-73812371CCC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73-4B1A-A149-A292958B799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73-4B1A-A149-A292958B799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40-4DE4-B8DE-BF413ED6393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40-4DE4-B8DE-BF413ED6393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D8-4FEA-A40E-D989903FCAD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D8-4FEA-A40E-D989903FCAD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1832.89</c:v>
                </c:pt>
                <c:pt idx="1">
                  <c:v>1733.93</c:v>
                </c:pt>
                <c:pt idx="2">
                  <c:v>1522.29</c:v>
                </c:pt>
                <c:pt idx="3">
                  <c:v>1425.62</c:v>
                </c:pt>
                <c:pt idx="4">
                  <c:v>1312.17</c:v>
                </c:pt>
              </c:numCache>
            </c:numRef>
          </c:val>
          <c:extLst>
            <c:ext xmlns:c16="http://schemas.microsoft.com/office/drawing/2014/chart" uri="{C3380CC4-5D6E-409C-BE32-E72D297353CC}">
              <c16:uniqueId val="{00000000-FD66-479C-8DD9-B70B7B24760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FD66-479C-8DD9-B70B7B24760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27.49</c:v>
                </c:pt>
                <c:pt idx="1">
                  <c:v>31.77</c:v>
                </c:pt>
                <c:pt idx="2">
                  <c:v>32.590000000000003</c:v>
                </c:pt>
                <c:pt idx="3">
                  <c:v>28.12</c:v>
                </c:pt>
                <c:pt idx="4">
                  <c:v>29.49</c:v>
                </c:pt>
              </c:numCache>
            </c:numRef>
          </c:val>
          <c:extLst>
            <c:ext xmlns:c16="http://schemas.microsoft.com/office/drawing/2014/chart" uri="{C3380CC4-5D6E-409C-BE32-E72D297353CC}">
              <c16:uniqueId val="{00000000-BE28-4A79-83BE-2AFE173C830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BE28-4A79-83BE-2AFE173C830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356.28</c:v>
                </c:pt>
                <c:pt idx="1">
                  <c:v>326.94</c:v>
                </c:pt>
                <c:pt idx="2">
                  <c:v>310.24</c:v>
                </c:pt>
                <c:pt idx="3">
                  <c:v>370.67</c:v>
                </c:pt>
                <c:pt idx="4">
                  <c:v>363.12</c:v>
                </c:pt>
              </c:numCache>
            </c:numRef>
          </c:val>
          <c:extLst>
            <c:ext xmlns:c16="http://schemas.microsoft.com/office/drawing/2014/chart" uri="{C3380CC4-5D6E-409C-BE32-E72D297353CC}">
              <c16:uniqueId val="{00000000-4BE1-4269-8C3B-D1A76226223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4BE1-4269-8C3B-D1A76226223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D5" sqref="D5"/>
    </sheetView>
  </sheetViews>
  <sheetFormatPr defaultColWidth="2.6640625" defaultRowHeight="13.2" x14ac:dyDescent="0.2"/>
  <cols>
    <col min="1" max="1" width="2.6640625" customWidth="1"/>
    <col min="2" max="62" width="3.77734375" customWidth="1"/>
    <col min="64" max="78" width="3.109375" customWidth="1"/>
    <col min="79" max="79" width="4.33203125" bestFit="1" customWidth="1"/>
    <col min="81" max="82" width="4.3320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諸塚村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1706</v>
      </c>
      <c r="AM8" s="66"/>
      <c r="AN8" s="66"/>
      <c r="AO8" s="66"/>
      <c r="AP8" s="66"/>
      <c r="AQ8" s="66"/>
      <c r="AR8" s="66"/>
      <c r="AS8" s="66"/>
      <c r="AT8" s="65">
        <f>データ!$S$6</f>
        <v>187.56</v>
      </c>
      <c r="AU8" s="65"/>
      <c r="AV8" s="65"/>
      <c r="AW8" s="65"/>
      <c r="AX8" s="65"/>
      <c r="AY8" s="65"/>
      <c r="AZ8" s="65"/>
      <c r="BA8" s="65"/>
      <c r="BB8" s="65">
        <f>データ!$T$6</f>
        <v>9.1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37.81</v>
      </c>
      <c r="Q10" s="65"/>
      <c r="R10" s="65"/>
      <c r="S10" s="65"/>
      <c r="T10" s="65"/>
      <c r="U10" s="65"/>
      <c r="V10" s="65"/>
      <c r="W10" s="66">
        <f>データ!$Q$6</f>
        <v>2160</v>
      </c>
      <c r="X10" s="66"/>
      <c r="Y10" s="66"/>
      <c r="Z10" s="66"/>
      <c r="AA10" s="66"/>
      <c r="AB10" s="66"/>
      <c r="AC10" s="66"/>
      <c r="AD10" s="2"/>
      <c r="AE10" s="2"/>
      <c r="AF10" s="2"/>
      <c r="AG10" s="2"/>
      <c r="AH10" s="2"/>
      <c r="AI10" s="2"/>
      <c r="AJ10" s="2"/>
      <c r="AK10" s="2"/>
      <c r="AL10" s="66">
        <f>データ!$U$6</f>
        <v>648</v>
      </c>
      <c r="AM10" s="66"/>
      <c r="AN10" s="66"/>
      <c r="AO10" s="66"/>
      <c r="AP10" s="66"/>
      <c r="AQ10" s="66"/>
      <c r="AR10" s="66"/>
      <c r="AS10" s="66"/>
      <c r="AT10" s="65">
        <f>データ!$V$6</f>
        <v>0.83</v>
      </c>
      <c r="AU10" s="65"/>
      <c r="AV10" s="65"/>
      <c r="AW10" s="65"/>
      <c r="AX10" s="65"/>
      <c r="AY10" s="65"/>
      <c r="AZ10" s="65"/>
      <c r="BA10" s="65"/>
      <c r="BB10" s="65">
        <f>データ!$W$6</f>
        <v>780.72</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2">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111</v>
      </c>
      <c r="BM66" s="50"/>
      <c r="BN66" s="50"/>
      <c r="BO66" s="50"/>
      <c r="BP66" s="50"/>
      <c r="BQ66" s="50"/>
      <c r="BR66" s="50"/>
      <c r="BS66" s="50"/>
      <c r="BT66" s="50"/>
      <c r="BU66" s="50"/>
      <c r="BV66" s="50"/>
      <c r="BW66" s="50"/>
      <c r="BX66" s="50"/>
      <c r="BY66" s="50"/>
      <c r="BZ66" s="5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42</v>
      </c>
      <c r="O85" s="27" t="str">
        <f>データ!EN6</f>
        <v>【0.54】</v>
      </c>
    </row>
  </sheetData>
  <sheetProtection algorithmName="SHA-512" hashValue="PT9dMean2s/M0dJPlokg/lBgVqylMwt1YbMAbMsOoC2DLUeenkxidyvcEparngXt5wYdpJeqxeiuzCFri5j/hg==" saltValue="ZUOxOkvLskVQzd3hFeGGJ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2018</v>
      </c>
      <c r="C6" s="34">
        <f t="shared" ref="C6:W6" si="3">C7</f>
        <v>454290</v>
      </c>
      <c r="D6" s="34">
        <f t="shared" si="3"/>
        <v>47</v>
      </c>
      <c r="E6" s="34">
        <f t="shared" si="3"/>
        <v>1</v>
      </c>
      <c r="F6" s="34">
        <f t="shared" si="3"/>
        <v>0</v>
      </c>
      <c r="G6" s="34">
        <f t="shared" si="3"/>
        <v>0</v>
      </c>
      <c r="H6" s="34" t="str">
        <f t="shared" si="3"/>
        <v>宮崎県　諸塚村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37.81</v>
      </c>
      <c r="Q6" s="35">
        <f t="shared" si="3"/>
        <v>2160</v>
      </c>
      <c r="R6" s="35">
        <f t="shared" si="3"/>
        <v>1706</v>
      </c>
      <c r="S6" s="35">
        <f t="shared" si="3"/>
        <v>187.56</v>
      </c>
      <c r="T6" s="35">
        <f t="shared" si="3"/>
        <v>9.1</v>
      </c>
      <c r="U6" s="35">
        <f t="shared" si="3"/>
        <v>648</v>
      </c>
      <c r="V6" s="35">
        <f t="shared" si="3"/>
        <v>0.83</v>
      </c>
      <c r="W6" s="35">
        <f t="shared" si="3"/>
        <v>780.72</v>
      </c>
      <c r="X6" s="36">
        <f>IF(X7="",NA(),X7)</f>
        <v>49.39</v>
      </c>
      <c r="Y6" s="36">
        <f t="shared" ref="Y6:AG6" si="4">IF(Y7="",NA(),Y7)</f>
        <v>47.51</v>
      </c>
      <c r="Z6" s="36">
        <f t="shared" si="4"/>
        <v>59.06</v>
      </c>
      <c r="AA6" s="36">
        <f t="shared" si="4"/>
        <v>59.82</v>
      </c>
      <c r="AB6" s="36">
        <f t="shared" si="4"/>
        <v>57.3</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1832.89</v>
      </c>
      <c r="BF6" s="36">
        <f t="shared" ref="BF6:BN6" si="7">IF(BF7="",NA(),BF7)</f>
        <v>1733.93</v>
      </c>
      <c r="BG6" s="36">
        <f t="shared" si="7"/>
        <v>1522.29</v>
      </c>
      <c r="BH6" s="36">
        <f t="shared" si="7"/>
        <v>1425.62</v>
      </c>
      <c r="BI6" s="36">
        <f t="shared" si="7"/>
        <v>1312.17</v>
      </c>
      <c r="BJ6" s="36">
        <f t="shared" si="7"/>
        <v>1486.62</v>
      </c>
      <c r="BK6" s="36">
        <f t="shared" si="7"/>
        <v>1510.14</v>
      </c>
      <c r="BL6" s="36">
        <f t="shared" si="7"/>
        <v>1595.62</v>
      </c>
      <c r="BM6" s="36">
        <f t="shared" si="7"/>
        <v>1302.33</v>
      </c>
      <c r="BN6" s="36">
        <f t="shared" si="7"/>
        <v>1274.21</v>
      </c>
      <c r="BO6" s="35" t="str">
        <f>IF(BO7="","",IF(BO7="-","【-】","【"&amp;SUBSTITUTE(TEXT(BO7,"#,##0.00"),"-","△")&amp;"】"))</f>
        <v>【1,074.14】</v>
      </c>
      <c r="BP6" s="36">
        <f>IF(BP7="",NA(),BP7)</f>
        <v>27.49</v>
      </c>
      <c r="BQ6" s="36">
        <f t="shared" ref="BQ6:BY6" si="8">IF(BQ7="",NA(),BQ7)</f>
        <v>31.77</v>
      </c>
      <c r="BR6" s="36">
        <f t="shared" si="8"/>
        <v>32.590000000000003</v>
      </c>
      <c r="BS6" s="36">
        <f t="shared" si="8"/>
        <v>28.12</v>
      </c>
      <c r="BT6" s="36">
        <f t="shared" si="8"/>
        <v>29.49</v>
      </c>
      <c r="BU6" s="36">
        <f t="shared" si="8"/>
        <v>24.39</v>
      </c>
      <c r="BV6" s="36">
        <f t="shared" si="8"/>
        <v>22.67</v>
      </c>
      <c r="BW6" s="36">
        <f t="shared" si="8"/>
        <v>37.92</v>
      </c>
      <c r="BX6" s="36">
        <f t="shared" si="8"/>
        <v>40.89</v>
      </c>
      <c r="BY6" s="36">
        <f t="shared" si="8"/>
        <v>41.25</v>
      </c>
      <c r="BZ6" s="35" t="str">
        <f>IF(BZ7="","",IF(BZ7="-","【-】","【"&amp;SUBSTITUTE(TEXT(BZ7,"#,##0.00"),"-","△")&amp;"】"))</f>
        <v>【54.36】</v>
      </c>
      <c r="CA6" s="36">
        <f>IF(CA7="",NA(),CA7)</f>
        <v>356.28</v>
      </c>
      <c r="CB6" s="36">
        <f t="shared" ref="CB6:CJ6" si="9">IF(CB7="",NA(),CB7)</f>
        <v>326.94</v>
      </c>
      <c r="CC6" s="36">
        <f t="shared" si="9"/>
        <v>310.24</v>
      </c>
      <c r="CD6" s="36">
        <f t="shared" si="9"/>
        <v>370.67</v>
      </c>
      <c r="CE6" s="36">
        <f t="shared" si="9"/>
        <v>363.12</v>
      </c>
      <c r="CF6" s="36">
        <f t="shared" si="9"/>
        <v>734.18</v>
      </c>
      <c r="CG6" s="36">
        <f t="shared" si="9"/>
        <v>789.62</v>
      </c>
      <c r="CH6" s="36">
        <f t="shared" si="9"/>
        <v>423.18</v>
      </c>
      <c r="CI6" s="36">
        <f t="shared" si="9"/>
        <v>383.2</v>
      </c>
      <c r="CJ6" s="36">
        <f t="shared" si="9"/>
        <v>383.25</v>
      </c>
      <c r="CK6" s="35" t="str">
        <f>IF(CK7="","",IF(CK7="-","【-】","【"&amp;SUBSTITUTE(TEXT(CK7,"#,##0.00"),"-","△")&amp;"】"))</f>
        <v>【296.40】</v>
      </c>
      <c r="CL6" s="36">
        <f>IF(CL7="",NA(),CL7)</f>
        <v>43.88</v>
      </c>
      <c r="CM6" s="36">
        <f t="shared" ref="CM6:CU6" si="10">IF(CM7="",NA(),CM7)</f>
        <v>40.090000000000003</v>
      </c>
      <c r="CN6" s="36">
        <f t="shared" si="10"/>
        <v>43.03</v>
      </c>
      <c r="CO6" s="36">
        <f t="shared" si="10"/>
        <v>40.25</v>
      </c>
      <c r="CP6" s="36">
        <f t="shared" si="10"/>
        <v>37.81</v>
      </c>
      <c r="CQ6" s="36">
        <f t="shared" si="10"/>
        <v>48.36</v>
      </c>
      <c r="CR6" s="36">
        <f t="shared" si="10"/>
        <v>48.7</v>
      </c>
      <c r="CS6" s="36">
        <f t="shared" si="10"/>
        <v>46.9</v>
      </c>
      <c r="CT6" s="36">
        <f t="shared" si="10"/>
        <v>47.95</v>
      </c>
      <c r="CU6" s="36">
        <f t="shared" si="10"/>
        <v>48.26</v>
      </c>
      <c r="CV6" s="35" t="str">
        <f>IF(CV7="","",IF(CV7="-","【-】","【"&amp;SUBSTITUTE(TEXT(CV7,"#,##0.00"),"-","△")&amp;"】"))</f>
        <v>【55.95】</v>
      </c>
      <c r="CW6" s="36">
        <f>IF(CW7="",NA(),CW7)</f>
        <v>100</v>
      </c>
      <c r="CX6" s="36">
        <f t="shared" ref="CX6:DF6" si="11">IF(CX7="",NA(),CX7)</f>
        <v>100</v>
      </c>
      <c r="CY6" s="36">
        <f t="shared" si="11"/>
        <v>100</v>
      </c>
      <c r="CZ6" s="36">
        <f t="shared" si="11"/>
        <v>100</v>
      </c>
      <c r="DA6" s="36">
        <f t="shared" si="11"/>
        <v>100</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2">
      <c r="A7" s="29"/>
      <c r="B7" s="38">
        <v>2018</v>
      </c>
      <c r="C7" s="38">
        <v>454290</v>
      </c>
      <c r="D7" s="38">
        <v>47</v>
      </c>
      <c r="E7" s="38">
        <v>1</v>
      </c>
      <c r="F7" s="38">
        <v>0</v>
      </c>
      <c r="G7" s="38">
        <v>0</v>
      </c>
      <c r="H7" s="38" t="s">
        <v>96</v>
      </c>
      <c r="I7" s="38" t="s">
        <v>97</v>
      </c>
      <c r="J7" s="38" t="s">
        <v>98</v>
      </c>
      <c r="K7" s="38" t="s">
        <v>99</v>
      </c>
      <c r="L7" s="38" t="s">
        <v>100</v>
      </c>
      <c r="M7" s="38" t="s">
        <v>101</v>
      </c>
      <c r="N7" s="39" t="s">
        <v>102</v>
      </c>
      <c r="O7" s="39" t="s">
        <v>103</v>
      </c>
      <c r="P7" s="39">
        <v>37.81</v>
      </c>
      <c r="Q7" s="39">
        <v>2160</v>
      </c>
      <c r="R7" s="39">
        <v>1706</v>
      </c>
      <c r="S7" s="39">
        <v>187.56</v>
      </c>
      <c r="T7" s="39">
        <v>9.1</v>
      </c>
      <c r="U7" s="39">
        <v>648</v>
      </c>
      <c r="V7" s="39">
        <v>0.83</v>
      </c>
      <c r="W7" s="39">
        <v>780.72</v>
      </c>
      <c r="X7" s="39">
        <v>49.39</v>
      </c>
      <c r="Y7" s="39">
        <v>47.51</v>
      </c>
      <c r="Z7" s="39">
        <v>59.06</v>
      </c>
      <c r="AA7" s="39">
        <v>59.82</v>
      </c>
      <c r="AB7" s="39">
        <v>57.3</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1832.89</v>
      </c>
      <c r="BF7" s="39">
        <v>1733.93</v>
      </c>
      <c r="BG7" s="39">
        <v>1522.29</v>
      </c>
      <c r="BH7" s="39">
        <v>1425.62</v>
      </c>
      <c r="BI7" s="39">
        <v>1312.17</v>
      </c>
      <c r="BJ7" s="39">
        <v>1486.62</v>
      </c>
      <c r="BK7" s="39">
        <v>1510.14</v>
      </c>
      <c r="BL7" s="39">
        <v>1595.62</v>
      </c>
      <c r="BM7" s="39">
        <v>1302.33</v>
      </c>
      <c r="BN7" s="39">
        <v>1274.21</v>
      </c>
      <c r="BO7" s="39">
        <v>1074.1400000000001</v>
      </c>
      <c r="BP7" s="39">
        <v>27.49</v>
      </c>
      <c r="BQ7" s="39">
        <v>31.77</v>
      </c>
      <c r="BR7" s="39">
        <v>32.590000000000003</v>
      </c>
      <c r="BS7" s="39">
        <v>28.12</v>
      </c>
      <c r="BT7" s="39">
        <v>29.49</v>
      </c>
      <c r="BU7" s="39">
        <v>24.39</v>
      </c>
      <c r="BV7" s="39">
        <v>22.67</v>
      </c>
      <c r="BW7" s="39">
        <v>37.92</v>
      </c>
      <c r="BX7" s="39">
        <v>40.89</v>
      </c>
      <c r="BY7" s="39">
        <v>41.25</v>
      </c>
      <c r="BZ7" s="39">
        <v>54.36</v>
      </c>
      <c r="CA7" s="39">
        <v>356.28</v>
      </c>
      <c r="CB7" s="39">
        <v>326.94</v>
      </c>
      <c r="CC7" s="39">
        <v>310.24</v>
      </c>
      <c r="CD7" s="39">
        <v>370.67</v>
      </c>
      <c r="CE7" s="39">
        <v>363.12</v>
      </c>
      <c r="CF7" s="39">
        <v>734.18</v>
      </c>
      <c r="CG7" s="39">
        <v>789.62</v>
      </c>
      <c r="CH7" s="39">
        <v>423.18</v>
      </c>
      <c r="CI7" s="39">
        <v>383.2</v>
      </c>
      <c r="CJ7" s="39">
        <v>383.25</v>
      </c>
      <c r="CK7" s="39">
        <v>296.39999999999998</v>
      </c>
      <c r="CL7" s="39">
        <v>43.88</v>
      </c>
      <c r="CM7" s="39">
        <v>40.090000000000003</v>
      </c>
      <c r="CN7" s="39">
        <v>43.03</v>
      </c>
      <c r="CO7" s="39">
        <v>40.25</v>
      </c>
      <c r="CP7" s="39">
        <v>37.81</v>
      </c>
      <c r="CQ7" s="39">
        <v>48.36</v>
      </c>
      <c r="CR7" s="39">
        <v>48.7</v>
      </c>
      <c r="CS7" s="39">
        <v>46.9</v>
      </c>
      <c r="CT7" s="39">
        <v>47.95</v>
      </c>
      <c r="CU7" s="39">
        <v>48.26</v>
      </c>
      <c r="CV7" s="39">
        <v>55.95</v>
      </c>
      <c r="CW7" s="39">
        <v>100</v>
      </c>
      <c r="CX7" s="39">
        <v>100</v>
      </c>
      <c r="CY7" s="39">
        <v>100</v>
      </c>
      <c r="CZ7" s="39">
        <v>100</v>
      </c>
      <c r="DA7" s="39">
        <v>100</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2020-01-21T23:56:31Z</cp:lastPrinted>
  <dcterms:created xsi:type="dcterms:W3CDTF">2019-12-05T04:40:27Z</dcterms:created>
  <dcterms:modified xsi:type="dcterms:W3CDTF">2020-03-04T02:12:18Z</dcterms:modified>
  <cp:category/>
</cp:coreProperties>
</file>