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1.31\諸塚村役場共有\総務課\財政\財政・行政【ﾒｲﾝ】\◇県：市町村課\31年度\財政\20200302提出　H30財政状況資料集提出\提出\"/>
    </mc:Choice>
  </mc:AlternateContent>
  <xr:revisionPtr revIDLastSave="0" documentId="8_{8D757705-8869-418F-B50A-BE6726B41197}" xr6:coauthVersionLast="36" xr6:coauthVersionMax="36" xr10:uidLastSave="{00000000-0000-0000-0000-000000000000}"/>
  <bookViews>
    <workbookView xWindow="0" yWindow="0" windowWidth="19200" windowHeight="97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AU88" i="12"/>
  <c r="DB102" i="12" l="1"/>
  <c r="CW102" i="12"/>
  <c r="CR102" i="12"/>
  <c r="AP88" i="12"/>
  <c r="AF88" i="12"/>
  <c r="AA76" i="12"/>
  <c r="AA71" i="12"/>
  <c r="AA70" i="12"/>
  <c r="AA69" i="12"/>
  <c r="AU63" i="12"/>
  <c r="AP63" i="12"/>
  <c r="AP23" i="12"/>
  <c r="AA23" i="12"/>
  <c r="V23" i="12"/>
  <c r="Q2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<sst xmlns="http://schemas.openxmlformats.org/spreadsheetml/2006/main" count="1137" uniqueCount="603">
  <si>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</si>
  <si>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</si>
  <si>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</si>
  <si>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</si>
  <si>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</si>
  <si>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</si>
  <si>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</si>
  <si>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</si>
  <si>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</si>
  <si>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</si>
  <si>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</si>
  <si>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</si>
  <si>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</si>
  <si>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</si>
  <si>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</si>
  <si>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</si>
  <si>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</si>
  <si>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</si>
  <si>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</si>
  <si>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</si>
  <si>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</si>
  <si>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</si>
  <si>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</si>
  <si>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</si>
  <si>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</si>
  <si>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</si>
  <si>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</si>
  <si>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</si>
  <si>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</si>
  <si>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</si>
  <si>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</si>
  <si>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</si>
  <si>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</si>
  <si>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</si>
  <si>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</si>
  <si>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</si>
  <si>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</si>
  <si>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</si>
  <si>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</si>
  <si>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</si>
  <si>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</si>
  <si>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</si>
  <si>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</si>
  <si>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</si>
  <si>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</si>
  <si>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</si>
  <si>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</si>
  <si>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</si>
  <si>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</si>
  <si>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</si>
  <si>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</si>
  <si>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</si>
  <si>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</si>
  <si>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</si>
  <si>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</si>
  <si>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</si>
  <si>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</si>
  <si>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</si>
  <si>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</si>
  <si>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</si>
  <si>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</si>
  <si>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</si>
  <si>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</si>
  <si>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</si>
  <si>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</si>
  <si>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</si>
  <si>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</si>
  <si>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</si>
  <si>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</si>
  <si>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</si>
  <si>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</si>
  <si>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</si>
  <si>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</si>
  <si>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</si>
  <si>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</si>
  <si>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</si>
  <si>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</si>
  <si>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</si>
  <si>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</si>
  <si>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</si>
  <si>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</si>
  <si>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</si>
  <si>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</si>
  <si>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</si>
  <si>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</si>
  <si>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</si>
  <si>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</si>
  <si>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</si>
  <si>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</si>
  <si>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</si>
  <si>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</si>
  <si>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</si>
  <si>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</si>
  <si>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</si>
  <si>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</si>
  <si>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</si>
  <si>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</si>
  <si>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</si>
  <si>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</si>
  <si>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</si>
  <si>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</si>
  <si>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</si>
  <si>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</si>
  <si>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</si>
  <si>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</si>
  <si>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</si>
  <si>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</si>
  <si>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</si>
  <si>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</si>
  <si>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</si>
  <si>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</si>
  <si>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</si>
  <si>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</si>
  <si>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</si>
  <si>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</si>
  <si>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</si>
  <si>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</si>
  <si>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</si>
  <si>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</si>
  <si>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</si>
  <si>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</si>
  <si>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</si>
  <si>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</si>
  <si>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</si>
  <si>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</si>
  <si>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</si>
  <si>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</si>
  <si>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</si>
  <si>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</si>
  <si>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</si>
  <si>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</si>
  <si>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</si>
  <si>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</si>
  <si>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</si>
  <si>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</si>
  <si>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</si>
  <si>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</si>
  <si>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</si>
  <si>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</si>
  <si>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</si>
  <si>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</si>
  <si>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</si>
  <si>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</si>
  <si>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</si>
  <si>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</si>
  <si>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</si>
  <si>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</si>
  <si>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</si>
  <si>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</si>
  <si>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</si>
  <si>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</si>
  <si>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</si>
  <si>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</si>
  <si>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</si>
  <si>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</si>
  <si>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</si>
  <si>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</si>
  <si>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</si>
  <si>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</si>
  <si>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</si>
  <si>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</si>
  <si>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</si>
  <si>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</si>
  <si>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</si>
  <si>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</si>
  <si>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</si>
  <si>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</si>
  <si>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</si>
  <si>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</si>
  <si>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</si>
  <si>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</si>
  <si>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</si>
  <si>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</si>
  <si>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</si>
  <si>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</si>
  <si>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</si>
  <si>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</si>
  <si>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</si>
  <si>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</si>
  <si>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</si>
  <si>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</si>
  <si>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</si>
  <si>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</si>
  <si>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</si>
  <si>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</si>
  <si>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</si>
  <si>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</si>
  <si>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</si>
  <si>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</si>
  <si>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</si>
  <si>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</si>
  <si>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</si>
  <si>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</si>
  <si>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</si>
  <si>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</si>
  <si>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</si>
  <si>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</si>
  <si>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</si>
  <si>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</si>
  <si>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</si>
  <si>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</si>
  <si>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</si>
  <si>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</si>
  <si>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</si>
  <si>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</si>
  <si>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</si>
  <si>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</si>
  <si>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</si>
  <si>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</si>
  <si>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</si>
  <si>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</si>
  <si>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</si>
  <si>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</si>
  <si>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</si>
  <si>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</si>
  <si>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</si>
  <si>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</si>
  <si>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</si>
  <si>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宮崎県諸塚村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</si>
  <si>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</si>
  <si>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</si>
  <si>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</si>
  <si>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</si>
  <si>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</si>
  <si>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</si>
  <si>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</si>
  <si>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</si>
  <si>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</si>
  <si>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</si>
  <si>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</si>
  <si>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</si>
  <si>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</si>
  <si>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</si>
  <si>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</si>
  <si>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</si>
  <si>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</si>
  <si>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</si>
  <si>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</si>
  <si>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</si>
  <si>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</si>
  <si>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</si>
  <si>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</si>
  <si>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</si>
  <si>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</si>
  <si>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</si>
  <si>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</si>
  <si>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</si>
  <si>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</si>
  <si>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</si>
  <si>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</si>
  <si>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</si>
  <si>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</si>
  <si>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</si>
  <si>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</si>
  <si>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</si>
  <si>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</si>
  <si>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</si>
  <si>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</si>
  <si>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</si>
  <si>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</si>
  <si>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</si>
  <si>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</si>
  <si>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</si>
  <si>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</si>
  <si>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</si>
  <si>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</si>
  <si>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</si>
  <si>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</si>
  <si>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</si>
  <si>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</si>
  <si>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</si>
  <si>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</si>
  <si>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</si>
  <si>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</si>
  <si>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</si>
  <si>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</si>
  <si>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</si>
  <si>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</si>
  <si>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</si>
  <si>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</si>
  <si>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</si>
  <si>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</si>
  <si>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</si>
  <si>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</si>
  <si>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</si>
  <si>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</si>
  <si>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</si>
  <si>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</si>
  <si>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</si>
  <si>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</si>
  <si>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</si>
  <si>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</si>
  <si>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</si>
  <si>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</si>
  <si>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</si>
  <si>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</si>
  <si>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</si>
  <si>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</si>
  <si>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</si>
  <si>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</si>
  <si>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</si>
  <si>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</si>
  <si>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</si>
  <si>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</si>
  <si>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</si>
  <si>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</si>
  <si>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</si>
  <si>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</si>
  <si>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</si>
  <si>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</si>
  <si>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</si>
  <si>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</si>
  <si>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</si>
  <si>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</si>
  <si>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</si>
  <si>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</si>
  <si>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</si>
  <si>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</si>
  <si>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</si>
  <si>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</si>
  <si>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</si>
  <si>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</si>
  <si>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</si>
  <si>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</si>
  <si>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</si>
  <si>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</si>
  <si>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</si>
  <si>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</si>
  <si>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</si>
  <si>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</si>
  <si>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</si>
  <si>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</si>
  <si>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</si>
  <si>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</si>
  <si>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</si>
  <si>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</si>
  <si>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</si>
  <si>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</si>
  <si>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</si>
  <si>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</si>
  <si>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</si>
  <si>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</si>
  <si>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</si>
  <si>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</si>
  <si>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</si>
  <si>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</si>
  <si>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</si>
  <si>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</si>
  <si>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</si>
  <si>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</si>
  <si>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</si>
  <si>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</si>
  <si>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</si>
  <si>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</si>
  <si>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</si>
  <si>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</si>
  <si>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</si>
  <si>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</si>
  <si>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</si>
  <si>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</si>
  <si>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</si>
  <si>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</si>
  <si>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</si>
  <si>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</si>
  <si>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</si>
  <si>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</si>
  <si>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</si>
  <si>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</si>
  <si>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</si>
  <si>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宮崎県諸塚村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</si>
  <si>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</si>
  <si>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</si>
  <si>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</si>
  <si>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</si>
  <si>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</si>
  <si>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</si>
  <si>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</si>
  <si>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</si>
  <si>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</si>
  <si>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</si>
  <si>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</si>
  <si>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</si>
  <si>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</si>
  <si>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</si>
  <si>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</si>
  <si>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</si>
  <si>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</si>
  <si>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</si>
  <si>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</si>
  <si>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</si>
  <si>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</si>
  <si>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</si>
  <si>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</si>
  <si>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</si>
  <si>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</si>
  <si>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</si>
  <si>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</si>
  <si>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</si>
  <si>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</si>
  <si>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</si>
  <si>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</si>
  <si>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</si>
  <si>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</si>
  <si>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</si>
  <si>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</si>
  <si>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</si>
  <si>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</si>
  <si>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</si>
  <si>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</si>
  <si>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</si>
  <si>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</si>
  <si>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</si>
  <si>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</si>
  <si>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</si>
  <si>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</si>
  <si>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</si>
  <si>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</si>
  <si>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</si>
  <si>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</si>
  <si>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</si>
  <si>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</si>
  <si>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</si>
  <si>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</si>
  <si>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</si>
  <si>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</si>
  <si>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</si>
  <si>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</si>
  <si>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</si>
  <si>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</si>
  <si>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</si>
  <si>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</si>
  <si>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</si>
  <si>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</si>
  <si>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</si>
  <si>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</si>
  <si>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</si>
  <si>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</si>
  <si>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</si>
  <si>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</si>
  <si>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</si>
  <si>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</si>
  <si>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</si>
  <si>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</si>
  <si>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</si>
  <si>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</si>
  <si>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</si>
  <si>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</si>
  <si>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</si>
  <si>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</si>
  <si>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</si>
  <si>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</si>
  <si>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</si>
  <si>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</si>
  <si>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</si>
  <si>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</si>
  <si>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</si>
  <si>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</si>
  <si>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</si>
  <si>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</si>
  <si>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</si>
  <si>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</si>
  <si>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</si>
  <si>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</si>
  <si>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</si>
  <si>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</si>
  <si>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</si>
  <si>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</si>
  <si>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</si>
  <si>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</si>
  <si>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</si>
  <si>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</si>
  <si>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</si>
  <si>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</si>
  <si>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</si>
  <si>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</si>
  <si>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</si>
  <si>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</si>
  <si>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</si>
  <si>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</si>
  <si>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</si>
  <si>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</si>
  <si>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</si>
  <si>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</si>
  <si>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</si>
  <si>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</si>
  <si>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</si>
  <si>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</si>
  <si>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</si>
  <si>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</si>
  <si>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</si>
  <si>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</si>
  <si>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</si>
  <si>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</si>
  <si>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</si>
  <si>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</si>
  <si>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</si>
  <si>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</si>
  <si>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</si>
  <si>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</si>
  <si>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</si>
  <si>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</si>
  <si>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</si>
  <si>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</si>
  <si>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</si>
  <si>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</si>
  <si>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</si>
  <si>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</si>
  <si>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</si>
  <si>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</si>
  <si>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</si>
  <si>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</si>
  <si>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</si>
  <si>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</si>
  <si>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</si>
  <si>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</si>
  <si>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</si>
  <si>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</si>
  <si>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</si>
  <si>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</si>
  <si>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</si>
  <si>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</si>
  <si>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</si>
  <si>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</si>
  <si>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</si>
  <si>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</si>
  <si>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</si>
  <si>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</si>
  <si>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</si>
  <si>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</si>
  <si>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</si>
  <si>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</si>
  <si>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</si>
  <si>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</si>
  <si>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</si>
  <si>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</si>
  <si>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</si>
  <si>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</si>
  <si>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</si>
  <si>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</si>
  <si>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</si>
  <si>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</si>
  <si>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</si>
  <si>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</si>
  <si>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</si>
  <si>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</si>
  <si>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</si>
  <si>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</si>
  <si>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</si>
  <si>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</si>
  <si>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</si>
  <si>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</si>
  <si>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</si>
  <si>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</si>
  <si>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</si>
  <si>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</si>
  <si>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</si>
  <si>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</si>
  <si>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</si>
  <si>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</si>
  <si>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</si>
  <si>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</si>
  <si>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</si>
  <si>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</si>
  <si>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</si>
  <si>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0.41</t>
  </si>
  <si>
    <t>▲ 5.72</t>
  </si>
  <si>
    <t>一般会計</t>
  </si>
  <si>
    <t>国民健康保険診療所事業特別会計</t>
  </si>
  <si>
    <t>介護保険特別会計</t>
  </si>
  <si>
    <t>国民健康保険特別会計</t>
  </si>
  <si>
    <t>公共下水道事業特別会計</t>
  </si>
  <si>
    <t>簡易水道事業特別会計</t>
  </si>
  <si>
    <t>後期高齢者医療特別会計</t>
  </si>
  <si>
    <t>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</si>
  <si>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</si>
  <si>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</si>
  <si>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</si>
  <si>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</si>
  <si>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</si>
  <si>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</si>
  <si>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</si>
  <si>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</si>
  <si>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ウッドピア諸塚</t>
    <rPh sb="5" eb="7">
      <t>モロツカ</t>
    </rPh>
    <phoneticPr fontId="18"/>
  </si>
  <si>
    <t>－</t>
    <phoneticPr fontId="2"/>
  </si>
  <si>
    <t>エバーグリーン</t>
    <phoneticPr fontId="18"/>
  </si>
  <si>
    <t>林業公社</t>
    <rPh sb="0" eb="2">
      <t>リンギョウ</t>
    </rPh>
    <rPh sb="2" eb="4">
      <t>コウシャ</t>
    </rPh>
    <phoneticPr fontId="18"/>
  </si>
  <si>
    <t>○</t>
    <phoneticPr fontId="18"/>
  </si>
  <si>
    <t>耳川広域森林組合</t>
    <rPh sb="0" eb="8">
      <t>ミミガワコウイキシンリンクミアイ</t>
    </rPh>
    <phoneticPr fontId="18"/>
  </si>
  <si>
    <t>宮崎県北部広域事務組合</t>
    <rPh sb="0" eb="3">
      <t>ミヤザキケン</t>
    </rPh>
    <rPh sb="3" eb="5">
      <t>ホクブ</t>
    </rPh>
    <rPh sb="5" eb="7">
      <t>コウイキ</t>
    </rPh>
    <rPh sb="7" eb="9">
      <t>ジム</t>
    </rPh>
    <rPh sb="9" eb="11">
      <t>クミアイ</t>
    </rPh>
    <phoneticPr fontId="18"/>
  </si>
  <si>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18"/>
  </si>
  <si>
    <t>入郷地区衛生組合</t>
    <rPh sb="0" eb="1">
      <t>イ</t>
    </rPh>
    <rPh sb="1" eb="2">
      <t>ゴウ</t>
    </rPh>
    <rPh sb="2" eb="4">
      <t>チク</t>
    </rPh>
    <rPh sb="4" eb="6">
      <t>エイセイ</t>
    </rPh>
    <rPh sb="6" eb="8">
      <t>クミアイ</t>
    </rPh>
    <phoneticPr fontId="18"/>
  </si>
  <si>
    <t>宮崎県市町村総合事務組合</t>
    <rPh sb="0" eb="3">
      <t>ミヤザキケン</t>
    </rPh>
    <rPh sb="3" eb="6">
      <t>シチョウソン</t>
    </rPh>
    <rPh sb="6" eb="8">
      <t>ソウゴウ</t>
    </rPh>
    <rPh sb="8" eb="10">
      <t>ジム</t>
    </rPh>
    <rPh sb="10" eb="12">
      <t>クミアイ</t>
    </rPh>
    <phoneticPr fontId="18"/>
  </si>
  <si>
    <t>日向東臼杵広域連合</t>
    <rPh sb="0" eb="2">
      <t>ヒュウガ</t>
    </rPh>
    <rPh sb="2" eb="5">
      <t>ヒガシウスキ</t>
    </rPh>
    <rPh sb="5" eb="7">
      <t>コウイキ</t>
    </rPh>
    <rPh sb="7" eb="9">
      <t>レンゴウ</t>
    </rPh>
    <phoneticPr fontId="18"/>
  </si>
  <si>
    <t>宮崎県後期高齢者医療広域連合</t>
    <rPh sb="0" eb="3">
      <t>ミヤザキケン</t>
    </rPh>
    <rPh sb="3" eb="5">
      <t>コウキ</t>
    </rPh>
    <rPh sb="5" eb="8">
      <t>コウレイシャ</t>
    </rPh>
    <rPh sb="8" eb="10">
      <t>イリョウ</t>
    </rPh>
    <rPh sb="10" eb="12">
      <t>コウイキ</t>
    </rPh>
    <rPh sb="12" eb="14">
      <t>レンゴウ</t>
    </rPh>
    <phoneticPr fontId="18"/>
  </si>
  <si>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18"/>
  </si>
  <si>
    <t>森林郷創生基金</t>
    <rPh sb="0" eb="2">
      <t>シンリン</t>
    </rPh>
    <rPh sb="2" eb="3">
      <t>キョウ</t>
    </rPh>
    <rPh sb="3" eb="5">
      <t>ソウセイ</t>
    </rPh>
    <rPh sb="5" eb="7">
      <t>キキン</t>
    </rPh>
    <phoneticPr fontId="18"/>
  </si>
  <si>
    <t>公共施設等整備基金</t>
    <rPh sb="0" eb="2">
      <t>コウキョウ</t>
    </rPh>
    <rPh sb="2" eb="4">
      <t>シセツ</t>
    </rPh>
    <rPh sb="4" eb="5">
      <t>トウ</t>
    </rPh>
    <rPh sb="5" eb="7">
      <t>セイビ</t>
    </rPh>
    <rPh sb="7" eb="9">
      <t>キキン</t>
    </rPh>
    <phoneticPr fontId="18"/>
  </si>
  <si>
    <t>農林業担い手対策基金</t>
    <rPh sb="0" eb="3">
      <t>ノウリンギョウ</t>
    </rPh>
    <rPh sb="3" eb="4">
      <t>ニナ</t>
    </rPh>
    <rPh sb="5" eb="6">
      <t>テ</t>
    </rPh>
    <rPh sb="6" eb="8">
      <t>タイサク</t>
    </rPh>
    <rPh sb="8" eb="10">
      <t>キキン</t>
    </rPh>
    <phoneticPr fontId="18"/>
  </si>
  <si>
    <t>社会福祉基金</t>
    <rPh sb="0" eb="2">
      <t>シャカイ</t>
    </rPh>
    <rPh sb="2" eb="4">
      <t>フクシ</t>
    </rPh>
    <rPh sb="4" eb="6">
      <t>キキン</t>
    </rPh>
    <phoneticPr fontId="18"/>
  </si>
  <si>
    <t>地域福祉基金</t>
    <rPh sb="0" eb="2">
      <t>チイキ</t>
    </rPh>
    <rPh sb="2" eb="4">
      <t>フクシ</t>
    </rPh>
    <rPh sb="4" eb="6">
      <t>キキン</t>
    </rPh>
    <phoneticPr fontId="18"/>
  </si>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</sst>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quotePrefix="1"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20" xfId="12" quotePrefix="1"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177" fontId="33" fillId="8" borderId="44" xfId="12" quotePrefix="1"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681F-4968-AB57-DA609D3DA4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620304</c:v>
                </c:pt>
                <c:pt idx="1">
                  <c:v>607871</c:v>
                </c:pt>
                <c:pt idx="2">
                  <c:v>484477</c:v>
                </c:pt>
                <c:pt idx="3">
                  <c:v>512566</c:v>
                </c:pt>
                <c:pt idx="4">
                  <c:v>583055</c:v>
                </c:pt>
              </c:numCache>
            </c:numRef>
          </c:val>
          <c:smooth val="0"/>
          <c:extLst>
            <c:ext xmlns:c16="http://schemas.microsoft.com/office/drawing/2014/chart" uri="{C3380CC4-5D6E-409C-BE32-E72D297353CC}">
              <c16:uniqueId val="{00000001-681F-4968-AB57-DA609D3DA4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4.3499999999999996</c:v>
                </c:pt>
                <c:pt idx="1">
                  <c:v>4.78</c:v>
                </c:pt>
                <c:pt idx="2">
                  <c:v>5.38</c:v>
                </c:pt>
                <c:pt idx="3">
                  <c:v>4.8499999999999996</c:v>
                </c:pt>
                <c:pt idx="4">
                  <c:v>4.38</c:v>
                </c:pt>
              </c:numCache>
            </c:numRef>
          </c:val>
          <c:extLst>
            <c:ext xmlns:c16="http://schemas.microsoft.com/office/drawing/2014/chart" uri="{C3380CC4-5D6E-409C-BE32-E72D297353CC}">
              <c16:uniqueId val="{00000000-D28F-49D5-9E11-F4A0CF1CD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49.92</c:v>
                </c:pt>
                <c:pt idx="1">
                  <c:v>49.08</c:v>
                </c:pt>
                <c:pt idx="2">
                  <c:v>51.81</c:v>
                </c:pt>
                <c:pt idx="3">
                  <c:v>55.99</c:v>
                </c:pt>
                <c:pt idx="4">
                  <c:v>54.39</c:v>
                </c:pt>
              </c:numCache>
            </c:numRef>
          </c:val>
          <c:extLst>
            <c:ext xmlns:c16="http://schemas.microsoft.com/office/drawing/2014/chart" uri="{C3380CC4-5D6E-409C-BE32-E72D297353CC}">
              <c16:uniqueId val="{00000001-D28F-49D5-9E11-F4A0CF1CD3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0.68</c:v>
                </c:pt>
                <c:pt idx="2">
                  <c:v>2.16</c:v>
                </c:pt>
                <c:pt idx="3">
                  <c:v>-0.41</c:v>
                </c:pt>
                <c:pt idx="4">
                  <c:v>-5.72</c:v>
                </c:pt>
              </c:numCache>
            </c:numRef>
          </c:val>
          <c:smooth val="0"/>
          <c:extLst>
            <c:ext xmlns:c16="http://schemas.microsoft.com/office/drawing/2014/chart" uri="{C3380CC4-5D6E-409C-BE32-E72D297353CC}">
              <c16:uniqueId val="{00000002-D28F-49D5-9E11-F4A0CF1CD3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F3-45C3-AD71-D3819A8AE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F3-45C3-AD71-D3819A8AEBC5}"/>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0.08</c:v>
                </c:pt>
                <c:pt idx="8">
                  <c:v>#N/A</c:v>
                </c:pt>
                <c:pt idx="9">
                  <c:v>0.05</c:v>
                </c:pt>
              </c:numCache>
            </c:numRef>
          </c:val>
          <c:extLst>
            <c:ext xmlns:c16="http://schemas.microsoft.com/office/drawing/2014/chart" uri="{C3380CC4-5D6E-409C-BE32-E72D297353CC}">
              <c16:uniqueId val="{00000002-09F3-45C3-AD71-D3819A8AEB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3-09F3-45C3-AD71-D3819A8AEBC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7.0000000000000007E-2</c:v>
                </c:pt>
                <c:pt idx="4">
                  <c:v>#N/A</c:v>
                </c:pt>
                <c:pt idx="5">
                  <c:v>0.14000000000000001</c:v>
                </c:pt>
                <c:pt idx="6">
                  <c:v>#N/A</c:v>
                </c:pt>
                <c:pt idx="7">
                  <c:v>0.04</c:v>
                </c:pt>
                <c:pt idx="8">
                  <c:v>#N/A</c:v>
                </c:pt>
                <c:pt idx="9">
                  <c:v>0.12</c:v>
                </c:pt>
              </c:numCache>
            </c:numRef>
          </c:val>
          <c:extLst>
            <c:ext xmlns:c16="http://schemas.microsoft.com/office/drawing/2014/chart" uri="{C3380CC4-5D6E-409C-BE32-E72D297353CC}">
              <c16:uniqueId val="{00000004-09F3-45C3-AD71-D3819A8AEBC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0.16</c:v>
                </c:pt>
                <c:pt idx="4">
                  <c:v>#N/A</c:v>
                </c:pt>
                <c:pt idx="5">
                  <c:v>0.18</c:v>
                </c:pt>
                <c:pt idx="6">
                  <c:v>#N/A</c:v>
                </c:pt>
                <c:pt idx="7">
                  <c:v>0.13</c:v>
                </c:pt>
                <c:pt idx="8">
                  <c:v>#N/A</c:v>
                </c:pt>
                <c:pt idx="9">
                  <c:v>0.18</c:v>
                </c:pt>
              </c:numCache>
            </c:numRef>
          </c:val>
          <c:extLst>
            <c:ext xmlns:c16="http://schemas.microsoft.com/office/drawing/2014/chart" uri="{C3380CC4-5D6E-409C-BE32-E72D297353CC}">
              <c16:uniqueId val="{00000005-09F3-45C3-AD71-D3819A8AEBC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1.34</c:v>
                </c:pt>
                <c:pt idx="2">
                  <c:v>#N/A</c:v>
                </c:pt>
                <c:pt idx="3">
                  <c:v>1.45</c:v>
                </c:pt>
                <c:pt idx="4">
                  <c:v>#N/A</c:v>
                </c:pt>
                <c:pt idx="5">
                  <c:v>1.1499999999999999</c:v>
                </c:pt>
                <c:pt idx="6">
                  <c:v>#N/A</c:v>
                </c:pt>
                <c:pt idx="7">
                  <c:v>1.67</c:v>
                </c:pt>
                <c:pt idx="8">
                  <c:v>#N/A</c:v>
                </c:pt>
                <c:pt idx="9">
                  <c:v>0.3</c:v>
                </c:pt>
              </c:numCache>
            </c:numRef>
          </c:val>
          <c:extLst>
            <c:ext xmlns:c16="http://schemas.microsoft.com/office/drawing/2014/chart" uri="{C3380CC4-5D6E-409C-BE32-E72D297353CC}">
              <c16:uniqueId val="{00000006-09F3-45C3-AD71-D3819A8AEBC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1</c:v>
                </c:pt>
                <c:pt idx="4">
                  <c:v>#N/A</c:v>
                </c:pt>
                <c:pt idx="5">
                  <c:v>0.71</c:v>
                </c:pt>
                <c:pt idx="6">
                  <c:v>#N/A</c:v>
                </c:pt>
                <c:pt idx="7">
                  <c:v>0.38</c:v>
                </c:pt>
                <c:pt idx="8">
                  <c:v>#N/A</c:v>
                </c:pt>
                <c:pt idx="9">
                  <c:v>0.83</c:v>
                </c:pt>
              </c:numCache>
            </c:numRef>
          </c:val>
          <c:extLst>
            <c:ext xmlns:c16="http://schemas.microsoft.com/office/drawing/2014/chart" uri="{C3380CC4-5D6E-409C-BE32-E72D297353CC}">
              <c16:uniqueId val="{00000007-09F3-45C3-AD71-D3819A8AEBC5}"/>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0.65</c:v>
                </c:pt>
                <c:pt idx="2">
                  <c:v>#N/A</c:v>
                </c:pt>
                <c:pt idx="3">
                  <c:v>1.27</c:v>
                </c:pt>
                <c:pt idx="4">
                  <c:v>#N/A</c:v>
                </c:pt>
                <c:pt idx="5">
                  <c:v>1.32</c:v>
                </c:pt>
                <c:pt idx="6">
                  <c:v>#N/A</c:v>
                </c:pt>
                <c:pt idx="7">
                  <c:v>1.18</c:v>
                </c:pt>
                <c:pt idx="8">
                  <c:v>#N/A</c:v>
                </c:pt>
                <c:pt idx="9">
                  <c:v>1.3</c:v>
                </c:pt>
              </c:numCache>
            </c:numRef>
          </c:val>
          <c:extLst>
            <c:ext xmlns:c16="http://schemas.microsoft.com/office/drawing/2014/chart" uri="{C3380CC4-5D6E-409C-BE32-E72D297353CC}">
              <c16:uniqueId val="{00000008-09F3-45C3-AD71-D3819A8AEB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4.34</c:v>
                </c:pt>
                <c:pt idx="2">
                  <c:v>#N/A</c:v>
                </c:pt>
                <c:pt idx="3">
                  <c:v>4.7699999999999996</c:v>
                </c:pt>
                <c:pt idx="4">
                  <c:v>#N/A</c:v>
                </c:pt>
                <c:pt idx="5">
                  <c:v>5.38</c:v>
                </c:pt>
                <c:pt idx="6">
                  <c:v>#N/A</c:v>
                </c:pt>
                <c:pt idx="7">
                  <c:v>4.8499999999999996</c:v>
                </c:pt>
                <c:pt idx="8">
                  <c:v>#N/A</c:v>
                </c:pt>
                <c:pt idx="9">
                  <c:v>4.38</c:v>
                </c:pt>
              </c:numCache>
            </c:numRef>
          </c:val>
          <c:extLst>
            <c:ext xmlns:c16="http://schemas.microsoft.com/office/drawing/2014/chart" uri="{C3380CC4-5D6E-409C-BE32-E72D297353CC}">
              <c16:uniqueId val="{00000009-09F3-45C3-AD71-D3819A8AEB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371</c:v>
                </c:pt>
                <c:pt idx="5">
                  <c:v>359</c:v>
                </c:pt>
                <c:pt idx="8">
                  <c:v>332</c:v>
                </c:pt>
                <c:pt idx="11">
                  <c:v>292</c:v>
                </c:pt>
                <c:pt idx="14">
                  <c:v>270</c:v>
                </c:pt>
              </c:numCache>
            </c:numRef>
          </c:val>
          <c:extLst>
            <c:ext xmlns:c16="http://schemas.microsoft.com/office/drawing/2014/chart" uri="{C3380CC4-5D6E-409C-BE32-E72D297353CC}">
              <c16:uniqueId val="{00000000-96F4-4DC6-AACD-FC640A81D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F4-4DC6-AACD-FC640A81D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14</c:v>
                </c:pt>
                <c:pt idx="6">
                  <c:v>12</c:v>
                </c:pt>
                <c:pt idx="9">
                  <c:v>11</c:v>
                </c:pt>
                <c:pt idx="12">
                  <c:v>10</c:v>
                </c:pt>
              </c:numCache>
            </c:numRef>
          </c:val>
          <c:extLst>
            <c:ext xmlns:c16="http://schemas.microsoft.com/office/drawing/2014/chart" uri="{C3380CC4-5D6E-409C-BE32-E72D297353CC}">
              <c16:uniqueId val="{00000002-96F4-4DC6-AACD-FC640A81D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28</c:v>
                </c:pt>
                <c:pt idx="6">
                  <c:v>25</c:v>
                </c:pt>
                <c:pt idx="9">
                  <c:v>17</c:v>
                </c:pt>
                <c:pt idx="12">
                  <c:v>7</c:v>
                </c:pt>
              </c:numCache>
            </c:numRef>
          </c:val>
          <c:extLst>
            <c:ext xmlns:c16="http://schemas.microsoft.com/office/drawing/2014/chart" uri="{C3380CC4-5D6E-409C-BE32-E72D297353CC}">
              <c16:uniqueId val="{00000003-96F4-4DC6-AACD-FC640A81D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30</c:v>
                </c:pt>
                <c:pt idx="6">
                  <c:v>28</c:v>
                </c:pt>
                <c:pt idx="9">
                  <c:v>26</c:v>
                </c:pt>
                <c:pt idx="12">
                  <c:v>27</c:v>
                </c:pt>
              </c:numCache>
            </c:numRef>
          </c:val>
          <c:extLst>
            <c:ext xmlns:c16="http://schemas.microsoft.com/office/drawing/2014/chart" uri="{C3380CC4-5D6E-409C-BE32-E72D297353CC}">
              <c16:uniqueId val="{00000004-96F4-4DC6-AACD-FC640A81D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4-4DC6-AACD-FC640A81D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F4-4DC6-AACD-FC640A81D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443</c:v>
                </c:pt>
                <c:pt idx="3">
                  <c:v>417</c:v>
                </c:pt>
                <c:pt idx="6">
                  <c:v>391</c:v>
                </c:pt>
                <c:pt idx="9">
                  <c:v>329</c:v>
                </c:pt>
                <c:pt idx="12">
                  <c:v>305</c:v>
                </c:pt>
              </c:numCache>
            </c:numRef>
          </c:val>
          <c:extLst>
            <c:ext xmlns:c16="http://schemas.microsoft.com/office/drawing/2014/chart" uri="{C3380CC4-5D6E-409C-BE32-E72D297353CC}">
              <c16:uniqueId val="{00000007-96F4-4DC6-AACD-FC640A81D2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130</c:v>
                </c:pt>
                <c:pt idx="5">
                  <c:v>#N/A</c:v>
                </c:pt>
                <c:pt idx="6">
                  <c:v>#N/A</c:v>
                </c:pt>
                <c:pt idx="7">
                  <c:v>124</c:v>
                </c:pt>
                <c:pt idx="8">
                  <c:v>#N/A</c:v>
                </c:pt>
                <c:pt idx="9">
                  <c:v>#N/A</c:v>
                </c:pt>
                <c:pt idx="10">
                  <c:v>91</c:v>
                </c:pt>
                <c:pt idx="11">
                  <c:v>#N/A</c:v>
                </c:pt>
                <c:pt idx="12">
                  <c:v>#N/A</c:v>
                </c:pt>
                <c:pt idx="13">
                  <c:v>79</c:v>
                </c:pt>
                <c:pt idx="14">
                  <c:v>#N/A</c:v>
                </c:pt>
              </c:numCache>
            </c:numRef>
          </c:val>
          <c:smooth val="0"/>
          <c:extLst>
            <c:ext xmlns:c16="http://schemas.microsoft.com/office/drawing/2014/chart" uri="{C3380CC4-5D6E-409C-BE32-E72D297353CC}">
              <c16:uniqueId val="{00000008-96F4-4DC6-AACD-FC640A81D2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2379</c:v>
                </c:pt>
                <c:pt idx="5">
                  <c:v>2484</c:v>
                </c:pt>
                <c:pt idx="8">
                  <c:v>2422</c:v>
                </c:pt>
                <c:pt idx="11">
                  <c:v>2490</c:v>
                </c:pt>
                <c:pt idx="14">
                  <c:v>2479</c:v>
                </c:pt>
              </c:numCache>
            </c:numRef>
          </c:val>
          <c:extLst>
            <c:ext xmlns:c16="http://schemas.microsoft.com/office/drawing/2014/chart" uri="{C3380CC4-5D6E-409C-BE32-E72D297353CC}">
              <c16:uniqueId val="{00000000-E897-4011-B060-65F9B8C7CB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97-4011-B060-65F9B8C7CB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3446</c:v>
                </c:pt>
                <c:pt idx="5">
                  <c:v>3583</c:v>
                </c:pt>
                <c:pt idx="8">
                  <c:v>3793</c:v>
                </c:pt>
                <c:pt idx="11">
                  <c:v>3937</c:v>
                </c:pt>
                <c:pt idx="14">
                  <c:v>3915</c:v>
                </c:pt>
              </c:numCache>
            </c:numRef>
          </c:val>
          <c:extLst>
            <c:ext xmlns:c16="http://schemas.microsoft.com/office/drawing/2014/chart" uri="{C3380CC4-5D6E-409C-BE32-E72D297353CC}">
              <c16:uniqueId val="{00000002-E897-4011-B060-65F9B8C7CB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7-4011-B060-65F9B8C7CB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7-4011-B060-65F9B8C7CB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4</c:v>
                </c:pt>
                <c:pt idx="9">
                  <c:v>4</c:v>
                </c:pt>
                <c:pt idx="12">
                  <c:v>4</c:v>
                </c:pt>
              </c:numCache>
            </c:numRef>
          </c:val>
          <c:extLst>
            <c:ext xmlns:c16="http://schemas.microsoft.com/office/drawing/2014/chart" uri="{C3380CC4-5D6E-409C-BE32-E72D297353CC}">
              <c16:uniqueId val="{00000005-E897-4011-B060-65F9B8C7CB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c:v>
                </c:pt>
                <c:pt idx="3">
                  <c:v>253</c:v>
                </c:pt>
                <c:pt idx="6">
                  <c:v>247</c:v>
                </c:pt>
                <c:pt idx="9">
                  <c:v>312</c:v>
                </c:pt>
                <c:pt idx="12">
                  <c:v>308</c:v>
                </c:pt>
              </c:numCache>
            </c:numRef>
          </c:val>
          <c:extLst>
            <c:ext xmlns:c16="http://schemas.microsoft.com/office/drawing/2014/chart" uri="{C3380CC4-5D6E-409C-BE32-E72D297353CC}">
              <c16:uniqueId val="{00000006-E897-4011-B060-65F9B8C7CB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c:v>
                </c:pt>
                <c:pt idx="3">
                  <c:v>66</c:v>
                </c:pt>
                <c:pt idx="6">
                  <c:v>42</c:v>
                </c:pt>
                <c:pt idx="9">
                  <c:v>35</c:v>
                </c:pt>
                <c:pt idx="12">
                  <c:v>19</c:v>
                </c:pt>
              </c:numCache>
            </c:numRef>
          </c:val>
          <c:extLst>
            <c:ext xmlns:c16="http://schemas.microsoft.com/office/drawing/2014/chart" uri="{C3380CC4-5D6E-409C-BE32-E72D297353CC}">
              <c16:uniqueId val="{00000007-E897-4011-B060-65F9B8C7CB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c:v>
                </c:pt>
                <c:pt idx="3">
                  <c:v>266</c:v>
                </c:pt>
                <c:pt idx="6">
                  <c:v>224</c:v>
                </c:pt>
                <c:pt idx="9">
                  <c:v>208</c:v>
                </c:pt>
                <c:pt idx="12">
                  <c:v>189</c:v>
                </c:pt>
              </c:numCache>
            </c:numRef>
          </c:val>
          <c:extLst>
            <c:ext xmlns:c16="http://schemas.microsoft.com/office/drawing/2014/chart" uri="{C3380CC4-5D6E-409C-BE32-E72D297353CC}">
              <c16:uniqueId val="{00000008-E897-4011-B060-65F9B8C7CB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c:v>
                </c:pt>
                <c:pt idx="3">
                  <c:v>73</c:v>
                </c:pt>
                <c:pt idx="6">
                  <c:v>73</c:v>
                </c:pt>
                <c:pt idx="9">
                  <c:v>61</c:v>
                </c:pt>
                <c:pt idx="12">
                  <c:v>50</c:v>
                </c:pt>
              </c:numCache>
            </c:numRef>
          </c:val>
          <c:extLst>
            <c:ext xmlns:c16="http://schemas.microsoft.com/office/drawing/2014/chart" uri="{C3380CC4-5D6E-409C-BE32-E72D297353CC}">
              <c16:uniqueId val="{00000009-E897-4011-B060-65F9B8C7CB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2920</c:v>
                </c:pt>
                <c:pt idx="3">
                  <c:v>2946</c:v>
                </c:pt>
                <c:pt idx="6">
                  <c:v>2864</c:v>
                </c:pt>
                <c:pt idx="9">
                  <c:v>2951</c:v>
                </c:pt>
                <c:pt idx="12">
                  <c:v>2964</c:v>
                </c:pt>
              </c:numCache>
            </c:numRef>
          </c:val>
          <c:extLst>
            <c:ext xmlns:c16="http://schemas.microsoft.com/office/drawing/2014/chart" uri="{C3380CC4-5D6E-409C-BE32-E72D297353CC}">
              <c16:uniqueId val="{0000000A-E897-4011-B060-65F9B8C7CB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97-4011-B060-65F9B8C7CB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1046</c:v>
                </c:pt>
                <c:pt idx="1">
                  <c:v>1056</c:v>
                </c:pt>
                <c:pt idx="2">
                  <c:v>967</c:v>
                </c:pt>
              </c:numCache>
            </c:numRef>
          </c:val>
          <c:extLst>
            <c:ext xmlns:c16="http://schemas.microsoft.com/office/drawing/2014/chart" uri="{C3380CC4-5D6E-409C-BE32-E72D297353CC}">
              <c16:uniqueId val="{00000000-C7E4-4BFD-8192-13D0FA5C93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C7E4-4BFD-8192-13D0FA5C93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2494</c:v>
                </c:pt>
                <c:pt idx="1">
                  <c:v>2628</c:v>
                </c:pt>
                <c:pt idx="2">
                  <c:v>2671</c:v>
                </c:pt>
              </c:numCache>
            </c:numRef>
          </c:val>
          <c:extLst>
            <c:ext xmlns:c16="http://schemas.microsoft.com/office/drawing/2014/chart" uri="{C3380CC4-5D6E-409C-BE32-E72D297353CC}">
              <c16:uniqueId val="{00000002-C7E4-4BFD-8192-13D0FA5C93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林業が主産業である本村において、主に林内路網・林業施設・椎茸生産施設等の生産基盤整備に財源確保のため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過疎対策事業債を発行し、生産維持に繋げてきたところである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その結果、ピーク時には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億円の地方債残高であった。近年は長期的な負担軽減のため、発行額を抑えたことにより、平成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年度元利償還金においては、ピーク時の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億円台まで減額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ただし、地方交付税等が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減額となっている現状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において、ここ数年来、地方債の発行額が増額となっており、今後の財政運営においては、これまで以上に需要と供給のバランスを調整していく必要がある。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地方債の新規発行の抑制効果により、現在高の減少とともにその他の将来への負担となる経費も減少傾向にある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近年の地方交付税の減額分の資源として地方債の発行額が増加していることにより、一般会計等に係る地方債の現在高が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現在、起債償還額の減額に伴い交付税基準財政需要算入見込み額も減少傾向となっているが、今まで積み増ししてきた充当可能基金により、将来負担比率分子は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年度以降、マイナス指数となっている。しかし、平成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年度には基金の取り崩しを行っており、今後は更なる補助事業等の活用等の財源確保を図りながら身の丈に合った財政運営を行う必要がある。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・地方交付税の減額の影響による資金不足分を補うため、財政調整基金から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千円の取り崩しを行った。農林業の振興等を目的とした資金として特定目的基金に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千円積み立て、果実である銀行利息及び国債等運用基金益を財政調整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千円、その他特定目基金に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・老朽化した施設の改修や建替等が予想されており、公共施設等整備基金を取り崩しての整備が予定されており、中長期的には減少傾向になると予想される。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・地方交付税が減少傾向にある現在、財政調整基金を活用した事業執行も予想されるところであるが、今後は基金の使途の明確化を図るために、特定目的基金への積み立てを推進していく。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中山間ふるさと農村活性化基金：土地改良施設の機能を適正に発揮させるための集落共同活動支援</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・社会福祉基金：社会福祉の推進と強化</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・地域福祉基金：地域の福祉の向上に資するために、社会福祉法人、個人等の民間事業者が実施する高齢者福祉事業等を支援</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・森林郷創生基金：豊で活力に満ちた新しい山村集落づくり事業にかかる経費充当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・農林業担い手対策基金：農林業従事者の労働安全衛生の充実、育英資金貸与、技術技能の向上、福利厚生の充実を図ることにより、農林業従事者の育成確保に資する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・椎茸振興基金：椎茸の原木受給対策、施設整備、生産・販売対策を図ることにより、椎茸生産農家の育成と椎茸産業の発展に寄与する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・公共施設等整備基金：公共施設等の整備資金の積み立て</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・災害見舞金等基金：村民の火災、風水害及びその他の災害による被害に対し、生活再建の一助として支給する見舞金の支給資金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・森林郷創生基金：農林業の振興等を目的とした資金として特定目的基金に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千円積み立て及び銀行利息及び国債等運用基金益を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39,717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・公共施設等整備基金：銀行利息及び国債等運用基金益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・森林郷創生基金：農林業の振興等を目的として、財政運営の状況をみながら積み立てを行っていく。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・公共施設等整備基金：老朽化そた公共施設の改修を目的に、公共施設等総合管理計画に則し、財政運営の状況をみながら積み立てを行っていく。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・地方交付税の減額の影響による資金不足分を補うため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千円の取り崩しを行った。銀行利息及び国債等運用基金益を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・予想の難しい地方交付税減額分の事業執行及び災害への備えのため、現在並みの積立額を維持するとともに、有利な事業投資を行い運用果実による積み増しを行っていく。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・償還のピークは過ぎており、今後の積み立ては予定していないものの、一般会計予算の歳入全体の状況をみながら現在の積立額を維持していく。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年度からほぼ横ばいの状態であるが、平成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ポイント上昇した。おおむね類似団体平均値と同数値を推移している。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村内の主要産業である林業は以前と比べると上向いてはいるものの、経営的には非常に厳しい状況であり財政基盤の向上までには至っておらず、ぜい弱な財政基盤であることは変わりない。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今後も財政規模に見合った経費への適正執行と歳入確保継続のために総合的且つ将来を見据えた施策の展開を図る。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経常経費一般財源はほぼ前年度並となっているものの、地方交付税及び臨時財政対策債の減により、経常一般財源が大きく減となっていることが大きな要因と思われる。今後も経常一般財源の伸びが期待できない状況にあり、地方交付税の数値変動に影響されやすい小規模自治体であるため、住民ニーズのバランスを図りつつ、身の丈にあった事業展開を進めるもの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27834</xdr:rowOff>
    </xdr:from>
    <xdr:to>
      <xdr:col>23</xdr:col>
      <xdr:colOff>133350</xdr:colOff>
      <xdr:row>63</xdr:row>
      <xdr:rowOff>84138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2918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27834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695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25823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8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25823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148484</xdr:rowOff>
    </xdr:from>
    <xdr:to>
      <xdr:col>19</xdr:col>
      <xdr:colOff>184150</xdr:colOff>
      <xdr:row>63</xdr:row>
      <xdr:rowOff>78634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88811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千円増額となっているものの、物件費では全年度より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千円減額となっている。人口が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人に満たない自治体であり、分母となる人口の減少に大きく影響されている。今後は維持補修費も公共施設の改修とともに財政圧迫の要因となることから公共施設総合整備計画のもと、固定資産台帳を注視しながら、適正執行を実行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人件費においては、ラスパイレス指数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と県内でも下位の数値となった。今後も国規定に合わせた給与改正を進めるとともに適正な人事行政措置により人件費の抑制を図っていく。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72344</xdr:rowOff>
    </xdr:from>
    <xdr:to>
      <xdr:col>23</xdr:col>
      <xdr:colOff>133350</xdr:colOff>
      <xdr:row>83</xdr:row>
      <xdr:rowOff>106927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2694"/>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64877</xdr:rowOff>
    </xdr:from>
    <xdr:to>
      <xdr:col>19</xdr:col>
      <xdr:colOff>133350</xdr:colOff>
      <xdr:row>83</xdr:row>
      <xdr:rowOff>72344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9522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61482</xdr:rowOff>
    </xdr:from>
    <xdr:to>
      <xdr:col>15</xdr:col>
      <xdr:colOff>82550</xdr:colOff>
      <xdr:row>83</xdr:row>
      <xdr:rowOff>64877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183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35728</xdr:rowOff>
    </xdr:from>
    <xdr:to>
      <xdr:col>11</xdr:col>
      <xdr:colOff>31750</xdr:colOff>
      <xdr:row>83</xdr:row>
      <xdr:rowOff>61482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607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56127</xdr:rowOff>
    </xdr:from>
    <xdr:to>
      <xdr:col>23</xdr:col>
      <xdr:colOff>184150</xdr:colOff>
      <xdr:row>83</xdr:row>
      <xdr:rowOff>157727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28204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21544</xdr:rowOff>
    </xdr:from>
    <xdr:to>
      <xdr:col>19</xdr:col>
      <xdr:colOff>184150</xdr:colOff>
      <xdr:row>83</xdr:row>
      <xdr:rowOff>123144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107921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14077</xdr:rowOff>
    </xdr:from>
    <xdr:to>
      <xdr:col>15</xdr:col>
      <xdr:colOff>133350</xdr:colOff>
      <xdr:row>83</xdr:row>
      <xdr:rowOff>115677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3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10682</xdr:rowOff>
    </xdr:from>
    <xdr:to>
      <xdr:col>11</xdr:col>
      <xdr:colOff>82550</xdr:colOff>
      <xdr:row>83</xdr:row>
      <xdr:rowOff>112282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97059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156378</xdr:rowOff>
    </xdr:from>
    <xdr:to>
      <xdr:col>7</xdr:col>
      <xdr:colOff>31750</xdr:colOff>
      <xdr:row>83</xdr:row>
      <xdr:rowOff>86528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71305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0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県下でも下位となり、類似団体平均値と比較しても例年低い数値となっている。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本村では国の給与規定に準じることを原則とし、基準外の特別昇給も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行っておらず、また、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人事評価制度については、以前から勤務評定を実施し、昇級・昇格に反映している。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86</xdr:row>
      <xdr:rowOff>23177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075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23177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2565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村内人口は平成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％程減少しているものの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32040</xdr:rowOff>
    </xdr:from>
    <xdr:to>
      <xdr:col>81</xdr:col>
      <xdr:colOff>44450</xdr:colOff>
      <xdr:row>62</xdr:row>
      <xdr:rowOff>49621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61940"/>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62</xdr:row>
      <xdr:rowOff>32040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46461"/>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54573</xdr:rowOff>
    </xdr:from>
    <xdr:to>
      <xdr:col>72</xdr:col>
      <xdr:colOff>203200</xdr:colOff>
      <xdr:row>61</xdr:row>
      <xdr:rowOff>88011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3023"/>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54573</xdr:rowOff>
    </xdr:from>
    <xdr:to>
      <xdr:col>68</xdr:col>
      <xdr:colOff>152400</xdr:colOff>
      <xdr:row>61</xdr:row>
      <xdr:rowOff>66639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1302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170271</xdr:rowOff>
    </xdr:from>
    <xdr:to>
      <xdr:col>81</xdr:col>
      <xdr:colOff>95250</xdr:colOff>
      <xdr:row>62</xdr:row>
      <xdr:rowOff>100421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142348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152690</xdr:rowOff>
    </xdr:from>
    <xdr:to>
      <xdr:col>77</xdr:col>
      <xdr:colOff>95250</xdr:colOff>
      <xdr:row>62</xdr:row>
      <xdr:rowOff>82840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67617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9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37211</xdr:rowOff>
    </xdr:from>
    <xdr:to>
      <xdr:col>73</xdr:col>
      <xdr:colOff>44450</xdr:colOff>
      <xdr:row>61</xdr:row>
      <xdr:rowOff>138811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123588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3773</xdr:rowOff>
    </xdr:from>
    <xdr:to>
      <xdr:col>68</xdr:col>
      <xdr:colOff>203200</xdr:colOff>
      <xdr:row>61</xdr:row>
      <xdr:rowOff>105373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90150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15839</xdr:rowOff>
    </xdr:from>
    <xdr:to>
      <xdr:col>64</xdr:col>
      <xdr:colOff>152400</xdr:colOff>
      <xdr:row>61</xdr:row>
      <xdr:rowOff>117439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102216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ピークに前年度比減を継続している状況にある。後世へ負担を残さないよう、単年度において借入額が元金償還額を上回らないよう努めていたが、地方交付税の減額の影響から地方債による資金の調達が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47244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380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85852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766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1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年度から当該数値は無しとなっている。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年々減少傾向であったが、地方交付税が減額される中、事業実施に必要な資金を調達するためここ数年地方債発行額が増えていることから地方債残高が増加してくる。今後はこれまで以上に需要と供給のバランスを注視しながら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ポイントの増となった。これは職員数の増と、分母となる経費の減によるものである。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原則として国の給与基準に準じて管理を行い抑制に努めているが、人口当たりの定員数は高い数値となっている。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余剰を無くし、退職者補充での採用に心がけているものの近年の多様なニーズに対し、サービスの低下を招かないよう適正管理に努めるものである。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物件費においては、例年類似団体平均値より高い数値となっており、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高い数値となった。これは、前年度に比べると物件費は減となっているものの、財政規模の影響が大きかった。現状としては、電算システム導入や各種委託料などの外部委託経費が増加傾向にあり、今後も構成比率は増とな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特に今後はコスト削減を図り、物件費による財政圧迫の対策を全庁あげて取り組むこととしている。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21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25908</xdr:rowOff>
    </xdr:from>
    <xdr:to>
      <xdr:col>82</xdr:col>
      <xdr:colOff>158750</xdr:colOff>
      <xdr:row>18</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169435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前年度に比べると扶助費は減となっているものの、財政規模の影響で前年度比で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これから更に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高齢者扶助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今後、現状の経常収支比率を維持するよう長期的な計画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で扶助費を抑える施策の展開が必要となる。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ポイントの減となっている。これは、診療所建設における公債費分及び簡易水道施設並びに公共下水道施設の維持管理経費としての操出金と、積立金の減額の影響によるものが大きい。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簡易水道及び公共下水道においては公営企業の経営健全化計画を策定し、経営対策を図るものとする。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19558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23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92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51562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57</xdr:row>
      <xdr:rowOff>51562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32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の検討も行い、適正な住民サービス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122428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6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近年は単年度における起債発行を元金償還額を超えないようにする方針から公債費が抑えられ、併せて過去の有利な地方債以外の償還が終了時期を迎えていることから公債費が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しかし、ここ数年の地方交付税の減額を補う形で地方債の発行が増額となっていることから、今後は償還額も増額となってくる。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借入と償還のバランスを考慮しつつ、有利債を有効に活用し、財源確保を図ることとする。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53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130811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60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ポイントの増となっている。状況を注視しながら、財政運営への圧迫抑制に努め、年度変動及び類似団体平均値との比較を行い、適正な住民サービスと健全な財政運営を図るものとする。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19558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52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5661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889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145057</xdr:rowOff>
    </xdr:from>
    <xdr:to>
      <xdr:col>29</xdr:col>
      <xdr:colOff>127000</xdr:colOff>
      <xdr:row>16</xdr:row>
      <xdr:rowOff>158613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5882"/>
          <a:ext cx="6477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158613</xdr:rowOff>
    </xdr:from>
    <xdr:to>
      <xdr:col>26</xdr:col>
      <xdr:colOff>50800</xdr:colOff>
      <xdr:row>17</xdr:row>
      <xdr:rowOff>7437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9438"/>
          <a:ext cx="6985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164334</xdr:rowOff>
    </xdr:from>
    <xdr:to>
      <xdr:col>22</xdr:col>
      <xdr:colOff>114300</xdr:colOff>
      <xdr:row>17</xdr:row>
      <xdr:rowOff>7437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55159"/>
          <a:ext cx="6985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164334</xdr:rowOff>
    </xdr:from>
    <xdr:to>
      <xdr:col>18</xdr:col>
      <xdr:colOff>177800</xdr:colOff>
      <xdr:row>17</xdr:row>
      <xdr:rowOff>23235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55159"/>
          <a:ext cx="6985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94257</xdr:rowOff>
    </xdr:from>
    <xdr:to>
      <xdr:col>29</xdr:col>
      <xdr:colOff>177800</xdr:colOff>
      <xdr:row>17</xdr:row>
      <xdr:rowOff>24407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110784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107813</xdr:rowOff>
    </xdr:from>
    <xdr:to>
      <xdr:col>26</xdr:col>
      <xdr:colOff>101600</xdr:colOff>
      <xdr:row>17</xdr:row>
      <xdr:rowOff>37963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48140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128087</xdr:rowOff>
    </xdr:from>
    <xdr:to>
      <xdr:col>22</xdr:col>
      <xdr:colOff>165100</xdr:colOff>
      <xdr:row>17</xdr:row>
      <xdr:rowOff>58237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68414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113534</xdr:rowOff>
    </xdr:from>
    <xdr:to>
      <xdr:col>19</xdr:col>
      <xdr:colOff>38100</xdr:colOff>
      <xdr:row>17</xdr:row>
      <xdr:rowOff>43684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53861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7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143885</xdr:rowOff>
    </xdr:from>
    <xdr:to>
      <xdr:col>15</xdr:col>
      <xdr:colOff>101600</xdr:colOff>
      <xdr:row>17</xdr:row>
      <xdr:rowOff>74035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84212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179048</xdr:rowOff>
    </xdr:from>
    <xdr:to>
      <xdr:col>29</xdr:col>
      <xdr:colOff>127000</xdr:colOff>
      <xdr:row>35</xdr:row>
      <xdr:rowOff>201455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398"/>
          <a:ext cx="647700" cy="2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186232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100684</xdr:rowOff>
    </xdr:from>
    <xdr:to>
      <xdr:col>26</xdr:col>
      <xdr:colOff>50800</xdr:colOff>
      <xdr:row>35</xdr:row>
      <xdr:rowOff>179048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1034"/>
          <a:ext cx="6985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91613</xdr:rowOff>
    </xdr:from>
    <xdr:to>
      <xdr:col>22</xdr:col>
      <xdr:colOff>114300</xdr:colOff>
      <xdr:row>35</xdr:row>
      <xdr:rowOff>100684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01963"/>
          <a:ext cx="698500" cy="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91613</xdr:rowOff>
    </xdr:from>
    <xdr:to>
      <xdr:col>18</xdr:col>
      <xdr:colOff>177800</xdr:colOff>
      <xdr:row>35</xdr:row>
      <xdr:rowOff>94511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01963"/>
          <a:ext cx="698500" cy="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150655</xdr:rowOff>
    </xdr:from>
    <xdr:to>
      <xdr:col>29</xdr:col>
      <xdr:colOff>177800</xdr:colOff>
      <xdr:row>35</xdr:row>
      <xdr:rowOff>252255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338632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128248</xdr:rowOff>
    </xdr:from>
    <xdr:to>
      <xdr:col>26</xdr:col>
      <xdr:colOff>101600</xdr:colOff>
      <xdr:row>35</xdr:row>
      <xdr:rowOff>229848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240025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49884</xdr:rowOff>
    </xdr:from>
    <xdr:to>
      <xdr:col>22</xdr:col>
      <xdr:colOff>165100</xdr:colOff>
      <xdr:row>35</xdr:row>
      <xdr:rowOff>151484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161660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40813</xdr:rowOff>
    </xdr:from>
    <xdr:to>
      <xdr:col>19</xdr:col>
      <xdr:colOff>38100</xdr:colOff>
      <xdr:row>35</xdr:row>
      <xdr:rowOff>142413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152590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43711</xdr:rowOff>
    </xdr:from>
    <xdr:to>
      <xdr:col>15</xdr:col>
      <xdr:colOff>101600</xdr:colOff>
      <xdr:row>35</xdr:row>
      <xdr:rowOff>145311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155488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93157</xdr:rowOff>
    </xdr:from>
    <xdr:to>
      <xdr:col>24</xdr:col>
      <xdr:colOff>63500</xdr:colOff>
      <xdr:row>35</xdr:row>
      <xdr:rowOff>114099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3907"/>
          <a:ext cx="8382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114099</xdr:rowOff>
    </xdr:from>
    <xdr:to>
      <xdr:col>19</xdr:col>
      <xdr:colOff>177800</xdr:colOff>
      <xdr:row>35</xdr:row>
      <xdr:rowOff>134563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4849"/>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113185</xdr:rowOff>
    </xdr:from>
    <xdr:to>
      <xdr:col>15</xdr:col>
      <xdr:colOff>50800</xdr:colOff>
      <xdr:row>35</xdr:row>
      <xdr:rowOff>134563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13935"/>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113185</xdr:rowOff>
    </xdr:from>
    <xdr:to>
      <xdr:col>10</xdr:col>
      <xdr:colOff>114300</xdr:colOff>
      <xdr:row>35</xdr:row>
      <xdr:rowOff>127324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3935"/>
          <a:ext cx="8890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42357</xdr:rowOff>
    </xdr:from>
    <xdr:to>
      <xdr:col>24</xdr:col>
      <xdr:colOff>114300</xdr:colOff>
      <xdr:row>35</xdr:row>
      <xdr:rowOff>143957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65234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63299</xdr:rowOff>
    </xdr:from>
    <xdr:to>
      <xdr:col>20</xdr:col>
      <xdr:colOff>38100</xdr:colOff>
      <xdr:row>35</xdr:row>
      <xdr:rowOff>164899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9976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83763</xdr:rowOff>
    </xdr:from>
    <xdr:to>
      <xdr:col>15</xdr:col>
      <xdr:colOff>101600</xdr:colOff>
      <xdr:row>36</xdr:row>
      <xdr:rowOff>13913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30440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62385</xdr:rowOff>
    </xdr:from>
    <xdr:to>
      <xdr:col>10</xdr:col>
      <xdr:colOff>165100</xdr:colOff>
      <xdr:row>35</xdr:row>
      <xdr:rowOff>163985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76524</xdr:rowOff>
    </xdr:from>
    <xdr:to>
      <xdr:col>6</xdr:col>
      <xdr:colOff>38100</xdr:colOff>
      <xdr:row>36</xdr:row>
      <xdr:rowOff>6674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23201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27859</xdr:rowOff>
    </xdr:from>
    <xdr:to>
      <xdr:col>24</xdr:col>
      <xdr:colOff>63500</xdr:colOff>
      <xdr:row>57</xdr:row>
      <xdr:rowOff>37486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0509"/>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37486</xdr:rowOff>
    </xdr:from>
    <xdr:to>
      <xdr:col>19</xdr:col>
      <xdr:colOff>177800</xdr:colOff>
      <xdr:row>57</xdr:row>
      <xdr:rowOff>44128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0136"/>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44128</xdr:rowOff>
    </xdr:from>
    <xdr:to>
      <xdr:col>15</xdr:col>
      <xdr:colOff>50800</xdr:colOff>
      <xdr:row>57</xdr:row>
      <xdr:rowOff>63279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6778"/>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63279</xdr:rowOff>
    </xdr:from>
    <xdr:to>
      <xdr:col>10</xdr:col>
      <xdr:colOff>114300</xdr:colOff>
      <xdr:row>57</xdr:row>
      <xdr:rowOff>79857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592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148509</xdr:rowOff>
    </xdr:from>
    <xdr:to>
      <xdr:col>24</xdr:col>
      <xdr:colOff>114300</xdr:colOff>
      <xdr:row>57</xdr:row>
      <xdr:rowOff>78659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171386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158136</xdr:rowOff>
    </xdr:from>
    <xdr:to>
      <xdr:col>20</xdr:col>
      <xdr:colOff>38100</xdr:colOff>
      <xdr:row>57</xdr:row>
      <xdr:rowOff>88286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104813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164778</xdr:rowOff>
    </xdr:from>
    <xdr:to>
      <xdr:col>15</xdr:col>
      <xdr:colOff>101600</xdr:colOff>
      <xdr:row>57</xdr:row>
      <xdr:rowOff>94928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12479</xdr:rowOff>
    </xdr:from>
    <xdr:to>
      <xdr:col>10</xdr:col>
      <xdr:colOff>165100</xdr:colOff>
      <xdr:row>57</xdr:row>
      <xdr:rowOff>114079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130606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29057</xdr:rowOff>
    </xdr:from>
    <xdr:to>
      <xdr:col>6</xdr:col>
      <xdr:colOff>38100</xdr:colOff>
      <xdr:row>57</xdr:row>
      <xdr:rowOff>130657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147184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42858</xdr:rowOff>
    </xdr:from>
    <xdr:to>
      <xdr:col>24</xdr:col>
      <xdr:colOff>63500</xdr:colOff>
      <xdr:row>78</xdr:row>
      <xdr:rowOff>147808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5958"/>
          <a:ext cx="8382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112238</xdr:rowOff>
    </xdr:from>
    <xdr:to>
      <xdr:col>19</xdr:col>
      <xdr:colOff>177800</xdr:colOff>
      <xdr:row>78</xdr:row>
      <xdr:rowOff>147808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533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55118</xdr:rowOff>
    </xdr:from>
    <xdr:to>
      <xdr:col>15</xdr:col>
      <xdr:colOff>50800</xdr:colOff>
      <xdr:row>78</xdr:row>
      <xdr:rowOff>112238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8218"/>
          <a:ext cx="889000" cy="5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55118</xdr:rowOff>
    </xdr:from>
    <xdr:to>
      <xdr:col>10</xdr:col>
      <xdr:colOff>114300</xdr:colOff>
      <xdr:row>78</xdr:row>
      <xdr:rowOff>122113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8218"/>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163508</xdr:rowOff>
    </xdr:from>
    <xdr:to>
      <xdr:col>24</xdr:col>
      <xdr:colOff>114300</xdr:colOff>
      <xdr:row>78</xdr:row>
      <xdr:rowOff>93658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141935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97008</xdr:rowOff>
    </xdr:from>
    <xdr:to>
      <xdr:col>20</xdr:col>
      <xdr:colOff>38100</xdr:colOff>
      <xdr:row>79</xdr:row>
      <xdr:rowOff>27158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18285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61438</xdr:rowOff>
    </xdr:from>
    <xdr:to>
      <xdr:col>15</xdr:col>
      <xdr:colOff>101600</xdr:colOff>
      <xdr:row>78</xdr:row>
      <xdr:rowOff>163038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154165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xdr:rowOff>
    </xdr:from>
    <xdr:to>
      <xdr:col>10</xdr:col>
      <xdr:colOff>165100</xdr:colOff>
      <xdr:row>78</xdr:row>
      <xdr:rowOff>105918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97045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71313</xdr:rowOff>
    </xdr:from>
    <xdr:to>
      <xdr:col>6</xdr:col>
      <xdr:colOff>38100</xdr:colOff>
      <xdr:row>79</xdr:row>
      <xdr:rowOff>1463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164040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59813</xdr:rowOff>
    </xdr:from>
    <xdr:to>
      <xdr:col>24</xdr:col>
      <xdr:colOff>63500</xdr:colOff>
      <xdr:row>95</xdr:row>
      <xdr:rowOff>70796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47563"/>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64233</xdr:rowOff>
    </xdr:from>
    <xdr:to>
      <xdr:col>19</xdr:col>
      <xdr:colOff>177800</xdr:colOff>
      <xdr:row>95</xdr:row>
      <xdr:rowOff>70796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5198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64233</xdr:rowOff>
    </xdr:from>
    <xdr:to>
      <xdr:col>15</xdr:col>
      <xdr:colOff>50800</xdr:colOff>
      <xdr:row>95</xdr:row>
      <xdr:rowOff>133995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5198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133995</xdr:rowOff>
    </xdr:from>
    <xdr:to>
      <xdr:col>10</xdr:col>
      <xdr:colOff>114300</xdr:colOff>
      <xdr:row>96</xdr:row>
      <xdr:rowOff>23180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21745"/>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9013</xdr:rowOff>
    </xdr:from>
    <xdr:to>
      <xdr:col>24</xdr:col>
      <xdr:colOff>114300</xdr:colOff>
      <xdr:row>95</xdr:row>
      <xdr:rowOff>110613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31890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19996</xdr:rowOff>
    </xdr:from>
    <xdr:to>
      <xdr:col>20</xdr:col>
      <xdr:colOff>38100</xdr:colOff>
      <xdr:row>95</xdr:row>
      <xdr:rowOff>121596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138123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13433</xdr:rowOff>
    </xdr:from>
    <xdr:to>
      <xdr:col>15</xdr:col>
      <xdr:colOff>101600</xdr:colOff>
      <xdr:row>95</xdr:row>
      <xdr:rowOff>115033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131560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83195</xdr:rowOff>
    </xdr:from>
    <xdr:to>
      <xdr:col>10</xdr:col>
      <xdr:colOff>165100</xdr:colOff>
      <xdr:row>96</xdr:row>
      <xdr:rowOff>13345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143830</xdr:rowOff>
    </xdr:from>
    <xdr:to>
      <xdr:col>6</xdr:col>
      <xdr:colOff>38100</xdr:colOff>
      <xdr:row>96</xdr:row>
      <xdr:rowOff>73980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37200</xdr:rowOff>
    </xdr:from>
    <xdr:to>
      <xdr:col>55</xdr:col>
      <xdr:colOff>0</xdr:colOff>
      <xdr:row>36</xdr:row>
      <xdr:rowOff>153725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09400"/>
          <a:ext cx="838200" cy="1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153725</xdr:rowOff>
    </xdr:from>
    <xdr:to>
      <xdr:col>50</xdr:col>
      <xdr:colOff>114300</xdr:colOff>
      <xdr:row>37</xdr:row>
      <xdr:rowOff>4178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25925"/>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115413</xdr:rowOff>
    </xdr:from>
    <xdr:to>
      <xdr:col>45</xdr:col>
      <xdr:colOff>177800</xdr:colOff>
      <xdr:row>37</xdr:row>
      <xdr:rowOff>4178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87613"/>
          <a:ext cx="889000" cy="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115413</xdr:rowOff>
    </xdr:from>
    <xdr:to>
      <xdr:col>41</xdr:col>
      <xdr:colOff>50800</xdr:colOff>
      <xdr:row>36</xdr:row>
      <xdr:rowOff>165896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87613"/>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157850</xdr:rowOff>
    </xdr:from>
    <xdr:to>
      <xdr:col>55</xdr:col>
      <xdr:colOff>50800</xdr:colOff>
      <xdr:row>36</xdr:row>
      <xdr:rowOff>88000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9277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102925</xdr:rowOff>
    </xdr:from>
    <xdr:to>
      <xdr:col>50</xdr:col>
      <xdr:colOff>165100</xdr:colOff>
      <xdr:row>37</xdr:row>
      <xdr:rowOff>33075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124828</xdr:rowOff>
    </xdr:from>
    <xdr:to>
      <xdr:col>46</xdr:col>
      <xdr:colOff>38100</xdr:colOff>
      <xdr:row>37</xdr:row>
      <xdr:rowOff>54978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71505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7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64613</xdr:rowOff>
    </xdr:from>
    <xdr:to>
      <xdr:col>41</xdr:col>
      <xdr:colOff>101600</xdr:colOff>
      <xdr:row>36</xdr:row>
      <xdr:rowOff>166213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11290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115096</xdr:rowOff>
    </xdr:from>
    <xdr:to>
      <xdr:col>36</xdr:col>
      <xdr:colOff>165100</xdr:colOff>
      <xdr:row>37</xdr:row>
      <xdr:rowOff>45246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61773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44577</xdr:rowOff>
    </xdr:from>
    <xdr:to>
      <xdr:col>55</xdr:col>
      <xdr:colOff>0</xdr:colOff>
      <xdr:row>57</xdr:row>
      <xdr:rowOff>76805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7227"/>
          <a:ext cx="838200" cy="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76805</xdr:rowOff>
    </xdr:from>
    <xdr:to>
      <xdr:col>50</xdr:col>
      <xdr:colOff>114300</xdr:colOff>
      <xdr:row>57</xdr:row>
      <xdr:rowOff>89647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9455"/>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33231</xdr:rowOff>
    </xdr:from>
    <xdr:to>
      <xdr:col>45</xdr:col>
      <xdr:colOff>177800</xdr:colOff>
      <xdr:row>57</xdr:row>
      <xdr:rowOff>89647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05881"/>
          <a:ext cx="889000" cy="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27547</xdr:rowOff>
    </xdr:from>
    <xdr:to>
      <xdr:col>41</xdr:col>
      <xdr:colOff>50800</xdr:colOff>
      <xdr:row>57</xdr:row>
      <xdr:rowOff>33231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0197"/>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165227</xdr:rowOff>
    </xdr:from>
    <xdr:to>
      <xdr:col>55</xdr:col>
      <xdr:colOff>50800</xdr:colOff>
      <xdr:row>57</xdr:row>
      <xdr:rowOff>95377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16654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26005</xdr:rowOff>
    </xdr:from>
    <xdr:to>
      <xdr:col>50</xdr:col>
      <xdr:colOff>165100</xdr:colOff>
      <xdr:row>57</xdr:row>
      <xdr:rowOff>127605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144132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38847</xdr:rowOff>
    </xdr:from>
    <xdr:to>
      <xdr:col>46</xdr:col>
      <xdr:colOff>38100</xdr:colOff>
      <xdr:row>57</xdr:row>
      <xdr:rowOff>140447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156974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153881</xdr:rowOff>
    </xdr:from>
    <xdr:to>
      <xdr:col>41</xdr:col>
      <xdr:colOff>101600</xdr:colOff>
      <xdr:row>57</xdr:row>
      <xdr:rowOff>84031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100558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148197</xdr:rowOff>
    </xdr:from>
    <xdr:to>
      <xdr:col>36</xdr:col>
      <xdr:colOff>165100</xdr:colOff>
      <xdr:row>57</xdr:row>
      <xdr:rowOff>78347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94874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115089</xdr:rowOff>
    </xdr:from>
    <xdr:to>
      <xdr:col>55</xdr:col>
      <xdr:colOff>0</xdr:colOff>
      <xdr:row>78</xdr:row>
      <xdr:rowOff>39091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16739"/>
          <a:ext cx="838200" cy="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7635</xdr:rowOff>
    </xdr:from>
    <xdr:to>
      <xdr:col>50</xdr:col>
      <xdr:colOff>114300</xdr:colOff>
      <xdr:row>78</xdr:row>
      <xdr:rowOff>39091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0735"/>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11373</xdr:rowOff>
    </xdr:from>
    <xdr:to>
      <xdr:col>45</xdr:col>
      <xdr:colOff>177800</xdr:colOff>
      <xdr:row>78</xdr:row>
      <xdr:rowOff>7635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41573"/>
          <a:ext cx="889000" cy="3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79027</xdr:rowOff>
    </xdr:from>
    <xdr:to>
      <xdr:col>41</xdr:col>
      <xdr:colOff>50800</xdr:colOff>
      <xdr:row>76</xdr:row>
      <xdr:rowOff>11373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937777"/>
          <a:ext cx="8890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64289</xdr:rowOff>
    </xdr:from>
    <xdr:to>
      <xdr:col>55</xdr:col>
      <xdr:colOff>50800</xdr:colOff>
      <xdr:row>77</xdr:row>
      <xdr:rowOff>165889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87166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159741</xdr:rowOff>
    </xdr:from>
    <xdr:to>
      <xdr:col>50</xdr:col>
      <xdr:colOff>165100</xdr:colOff>
      <xdr:row>78</xdr:row>
      <xdr:rowOff>89891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106418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128285</xdr:rowOff>
    </xdr:from>
    <xdr:to>
      <xdr:col>46</xdr:col>
      <xdr:colOff>38100</xdr:colOff>
      <xdr:row>78</xdr:row>
      <xdr:rowOff>58435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74962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0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132023</xdr:rowOff>
    </xdr:from>
    <xdr:to>
      <xdr:col>41</xdr:col>
      <xdr:colOff>101600</xdr:colOff>
      <xdr:row>76</xdr:row>
      <xdr:rowOff>62173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78700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28227</xdr:rowOff>
    </xdr:from>
    <xdr:to>
      <xdr:col>36</xdr:col>
      <xdr:colOff>165100</xdr:colOff>
      <xdr:row>75</xdr:row>
      <xdr:rowOff>129827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146354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66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160680</xdr:rowOff>
    </xdr:from>
    <xdr:to>
      <xdr:col>55</xdr:col>
      <xdr:colOff>0</xdr:colOff>
      <xdr:row>97</xdr:row>
      <xdr:rowOff>164283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9133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160680</xdr:rowOff>
    </xdr:from>
    <xdr:to>
      <xdr:col>50</xdr:col>
      <xdr:colOff>114300</xdr:colOff>
      <xdr:row>98</xdr:row>
      <xdr:rowOff>1119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1330"/>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xdr:rowOff>
    </xdr:from>
    <xdr:to>
      <xdr:col>45</xdr:col>
      <xdr:colOff>177800</xdr:colOff>
      <xdr:row>98</xdr:row>
      <xdr:rowOff>92173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3219"/>
          <a:ext cx="889000" cy="9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92173</xdr:rowOff>
    </xdr:from>
    <xdr:to>
      <xdr:col>41</xdr:col>
      <xdr:colOff>50800</xdr:colOff>
      <xdr:row>98</xdr:row>
      <xdr:rowOff>119157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4273"/>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113483</xdr:rowOff>
    </xdr:from>
    <xdr:to>
      <xdr:col>55</xdr:col>
      <xdr:colOff>50800</xdr:colOff>
      <xdr:row>98</xdr:row>
      <xdr:rowOff>43633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136360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109880</xdr:rowOff>
    </xdr:from>
    <xdr:to>
      <xdr:col>50</xdr:col>
      <xdr:colOff>165100</xdr:colOff>
      <xdr:row>98</xdr:row>
      <xdr:rowOff>40030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56557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121769</xdr:rowOff>
    </xdr:from>
    <xdr:to>
      <xdr:col>46</xdr:col>
      <xdr:colOff>38100</xdr:colOff>
      <xdr:row>98</xdr:row>
      <xdr:rowOff>51919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41373</xdr:rowOff>
    </xdr:from>
    <xdr:to>
      <xdr:col>41</xdr:col>
      <xdr:colOff>101600</xdr:colOff>
      <xdr:row>98</xdr:row>
      <xdr:rowOff>142973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134100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68357</xdr:rowOff>
    </xdr:from>
    <xdr:to>
      <xdr:col>36</xdr:col>
      <xdr:colOff>165100</xdr:colOff>
      <xdr:row>98</xdr:row>
      <xdr:rowOff>169957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102812</xdr:rowOff>
    </xdr:from>
    <xdr:to>
      <xdr:col>85</xdr:col>
      <xdr:colOff>127000</xdr:colOff>
      <xdr:row>36</xdr:row>
      <xdr:rowOff>112337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932112"/>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102812</xdr:rowOff>
    </xdr:from>
    <xdr:to>
      <xdr:col>81</xdr:col>
      <xdr:colOff>50800</xdr:colOff>
      <xdr:row>35</xdr:row>
      <xdr:rowOff>104816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932112"/>
          <a:ext cx="889000" cy="1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104816</xdr:rowOff>
    </xdr:from>
    <xdr:to>
      <xdr:col>76</xdr:col>
      <xdr:colOff>114300</xdr:colOff>
      <xdr:row>38</xdr:row>
      <xdr:rowOff>6811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05566"/>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166846</xdr:rowOff>
    </xdr:from>
    <xdr:to>
      <xdr:col>71</xdr:col>
      <xdr:colOff>177800</xdr:colOff>
      <xdr:row>38</xdr:row>
      <xdr:rowOff>6811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10496"/>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61537</xdr:rowOff>
    </xdr:from>
    <xdr:to>
      <xdr:col>85</xdr:col>
      <xdr:colOff>177800</xdr:colOff>
      <xdr:row>36</xdr:row>
      <xdr:rowOff>163137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84414</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52012</xdr:rowOff>
    </xdr:from>
    <xdr:to>
      <xdr:col>81</xdr:col>
      <xdr:colOff>101600</xdr:colOff>
      <xdr:row>34</xdr:row>
      <xdr:rowOff>153612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170139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65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54016</xdr:rowOff>
    </xdr:from>
    <xdr:to>
      <xdr:col>76</xdr:col>
      <xdr:colOff>165100</xdr:colOff>
      <xdr:row>35</xdr:row>
      <xdr:rowOff>155616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693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8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127461</xdr:rowOff>
    </xdr:from>
    <xdr:to>
      <xdr:col>72</xdr:col>
      <xdr:colOff>38100</xdr:colOff>
      <xdr:row>38</xdr:row>
      <xdr:rowOff>57610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71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74138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116046</xdr:rowOff>
    </xdr:from>
    <xdr:to>
      <xdr:col>67</xdr:col>
      <xdr:colOff>101600</xdr:colOff>
      <xdr:row>38</xdr:row>
      <xdr:rowOff>46196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62723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32691</xdr:rowOff>
    </xdr:from>
    <xdr:to>
      <xdr:col>85</xdr:col>
      <xdr:colOff>127000</xdr:colOff>
      <xdr:row>77</xdr:row>
      <xdr:rowOff>47163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34341"/>
          <a:ext cx="8382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152896</xdr:rowOff>
    </xdr:from>
    <xdr:to>
      <xdr:col>81</xdr:col>
      <xdr:colOff>50800</xdr:colOff>
      <xdr:row>77</xdr:row>
      <xdr:rowOff>32691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83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132511</xdr:rowOff>
    </xdr:from>
    <xdr:to>
      <xdr:col>76</xdr:col>
      <xdr:colOff>114300</xdr:colOff>
      <xdr:row>76</xdr:row>
      <xdr:rowOff>152896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2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118267</xdr:rowOff>
    </xdr:from>
    <xdr:to>
      <xdr:col>71</xdr:col>
      <xdr:colOff>177800</xdr:colOff>
      <xdr:row>76</xdr:row>
      <xdr:rowOff>132511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8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167813</xdr:rowOff>
    </xdr:from>
    <xdr:to>
      <xdr:col>85</xdr:col>
      <xdr:colOff>177800</xdr:colOff>
      <xdr:row>77</xdr:row>
      <xdr:rowOff>97963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19240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153341</xdr:rowOff>
    </xdr:from>
    <xdr:to>
      <xdr:col>81</xdr:col>
      <xdr:colOff>101600</xdr:colOff>
      <xdr:row>77</xdr:row>
      <xdr:rowOff>83491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100017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102096</xdr:rowOff>
    </xdr:from>
    <xdr:to>
      <xdr:col>76</xdr:col>
      <xdr:colOff>165100</xdr:colOff>
      <xdr:row>77</xdr:row>
      <xdr:rowOff>32246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48773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81711</xdr:rowOff>
    </xdr:from>
    <xdr:to>
      <xdr:col>72</xdr:col>
      <xdr:colOff>38100</xdr:colOff>
      <xdr:row>77</xdr:row>
      <xdr:rowOff>11861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28388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67467</xdr:rowOff>
    </xdr:from>
    <xdr:to>
      <xdr:col>67</xdr:col>
      <xdr:colOff>101600</xdr:colOff>
      <xdr:row>76</xdr:row>
      <xdr:rowOff>169067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14144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10398</xdr:rowOff>
    </xdr:from>
    <xdr:to>
      <xdr:col>85</xdr:col>
      <xdr:colOff>127000</xdr:colOff>
      <xdr:row>99</xdr:row>
      <xdr:rowOff>63835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3948"/>
          <a:ext cx="838200" cy="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159300</xdr:rowOff>
    </xdr:from>
    <xdr:to>
      <xdr:col>81</xdr:col>
      <xdr:colOff>50800</xdr:colOff>
      <xdr:row>99</xdr:row>
      <xdr:rowOff>10398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61400"/>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159300</xdr:rowOff>
    </xdr:from>
    <xdr:to>
      <xdr:col>76</xdr:col>
      <xdr:colOff>114300</xdr:colOff>
      <xdr:row>99</xdr:row>
      <xdr:rowOff>18844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1400"/>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146982</xdr:rowOff>
    </xdr:from>
    <xdr:to>
      <xdr:col>71</xdr:col>
      <xdr:colOff>177800</xdr:colOff>
      <xdr:row>99</xdr:row>
      <xdr:rowOff>18844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9082"/>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13035</xdr:rowOff>
    </xdr:from>
    <xdr:to>
      <xdr:col>85</xdr:col>
      <xdr:colOff>177800</xdr:colOff>
      <xdr:row>99</xdr:row>
      <xdr:rowOff>114635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131048</xdr:rowOff>
    </xdr:from>
    <xdr:to>
      <xdr:col>81</xdr:col>
      <xdr:colOff>101600</xdr:colOff>
      <xdr:row>99</xdr:row>
      <xdr:rowOff>61198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108500</xdr:rowOff>
    </xdr:from>
    <xdr:to>
      <xdr:col>76</xdr:col>
      <xdr:colOff>165100</xdr:colOff>
      <xdr:row>99</xdr:row>
      <xdr:rowOff>38650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55177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8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139494</xdr:rowOff>
    </xdr:from>
    <xdr:to>
      <xdr:col>72</xdr:col>
      <xdr:colOff>38100</xdr:colOff>
      <xdr:row>99</xdr:row>
      <xdr:rowOff>69644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60771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96182</xdr:rowOff>
    </xdr:from>
    <xdr:to>
      <xdr:col>67</xdr:col>
      <xdr:colOff>101600</xdr:colOff>
      <xdr:row>99</xdr:row>
      <xdr:rowOff>26332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42859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93904</xdr:rowOff>
    </xdr:from>
    <xdr:to>
      <xdr:col>116</xdr:col>
      <xdr:colOff>63500</xdr:colOff>
      <xdr:row>55</xdr:row>
      <xdr:rowOff>103143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352204"/>
          <a:ext cx="838200" cy="1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89618</xdr:rowOff>
    </xdr:from>
    <xdr:to>
      <xdr:col>111</xdr:col>
      <xdr:colOff>177800</xdr:colOff>
      <xdr:row>54</xdr:row>
      <xdr:rowOff>93904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47918"/>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89618</xdr:rowOff>
    </xdr:from>
    <xdr:to>
      <xdr:col>107</xdr:col>
      <xdr:colOff>50800</xdr:colOff>
      <xdr:row>55</xdr:row>
      <xdr:rowOff>17056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347918"/>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17056</xdr:rowOff>
    </xdr:from>
    <xdr:to>
      <xdr:col>102</xdr:col>
      <xdr:colOff>114300</xdr:colOff>
      <xdr:row>55</xdr:row>
      <xdr:rowOff>34506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446806"/>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52343</xdr:rowOff>
    </xdr:from>
    <xdr:to>
      <xdr:col>116</xdr:col>
      <xdr:colOff>114300</xdr:colOff>
      <xdr:row>55</xdr:row>
      <xdr:rowOff>153943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75220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43104</xdr:rowOff>
    </xdr:from>
    <xdr:to>
      <xdr:col>112</xdr:col>
      <xdr:colOff>38100</xdr:colOff>
      <xdr:row>54</xdr:row>
      <xdr:rowOff>144704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3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161231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0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38818</xdr:rowOff>
    </xdr:from>
    <xdr:to>
      <xdr:col>107</xdr:col>
      <xdr:colOff>101600</xdr:colOff>
      <xdr:row>54</xdr:row>
      <xdr:rowOff>140418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2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156945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0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137706</xdr:rowOff>
    </xdr:from>
    <xdr:to>
      <xdr:col>102</xdr:col>
      <xdr:colOff>165100</xdr:colOff>
      <xdr:row>55</xdr:row>
      <xdr:rowOff>67856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84383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1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155156</xdr:rowOff>
    </xdr:from>
    <xdr:to>
      <xdr:col>98</xdr:col>
      <xdr:colOff>38100</xdr:colOff>
      <xdr:row>55</xdr:row>
      <xdr:rowOff>85306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101833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93943</xdr:rowOff>
    </xdr:from>
    <xdr:to>
      <xdr:col>116</xdr:col>
      <xdr:colOff>63500</xdr:colOff>
      <xdr:row>74</xdr:row>
      <xdr:rowOff>111939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81243"/>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93943</xdr:rowOff>
    </xdr:from>
    <xdr:to>
      <xdr:col>111</xdr:col>
      <xdr:colOff>177800</xdr:colOff>
      <xdr:row>74</xdr:row>
      <xdr:rowOff>107934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81243"/>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99535</xdr:rowOff>
    </xdr:from>
    <xdr:to>
      <xdr:col>107</xdr:col>
      <xdr:colOff>50800</xdr:colOff>
      <xdr:row>74</xdr:row>
      <xdr:rowOff>107934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6835"/>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99535</xdr:rowOff>
    </xdr:from>
    <xdr:to>
      <xdr:col>102</xdr:col>
      <xdr:colOff>114300</xdr:colOff>
      <xdr:row>75</xdr:row>
      <xdr:rowOff>39432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6835"/>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61139</xdr:rowOff>
    </xdr:from>
    <xdr:to>
      <xdr:col>116</xdr:col>
      <xdr:colOff>114300</xdr:colOff>
      <xdr:row>74</xdr:row>
      <xdr:rowOff>162739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84016</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43143</xdr:rowOff>
    </xdr:from>
    <xdr:to>
      <xdr:col>112</xdr:col>
      <xdr:colOff>38100</xdr:colOff>
      <xdr:row>74</xdr:row>
      <xdr:rowOff>144743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161270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0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57134</xdr:rowOff>
    </xdr:from>
    <xdr:to>
      <xdr:col>107</xdr:col>
      <xdr:colOff>101600</xdr:colOff>
      <xdr:row>74</xdr:row>
      <xdr:rowOff>158734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3811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1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48735</xdr:rowOff>
    </xdr:from>
    <xdr:to>
      <xdr:col>102</xdr:col>
      <xdr:colOff>165100</xdr:colOff>
      <xdr:row>74</xdr:row>
      <xdr:rowOff>150335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166862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160082</xdr:rowOff>
    </xdr:from>
    <xdr:to>
      <xdr:col>98</xdr:col>
      <xdr:colOff>38100</xdr:colOff>
      <xdr:row>75</xdr:row>
      <xdr:rowOff>90232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106759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千円と前年度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％の減となっている。歳入決算は、前年度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2,059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％の減となっているが、当年度は基金取り崩しを行った。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・構成項目毎においては、人件費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千円、物件費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千円、扶助費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千円とそれぞれ類似団体平均値を上回り、かつ多少ではあるが前年度より増加している。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・維持補修費については、施設等の老朽化により前年度より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千円の増となった。今後も施設の修繕等が増えてくることが予想され、公共施設総合管理計画に基づき計画的な整備を進める必要がある。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については、類似団体を大きく上回り、昨年度よりも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千円増額となっている。補助事業等の内容見直しも検討し、経費削減に繋げる必要がある。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・普通建設費については、類似団体平均を上回っている。これは、村民の生活の基盤ともなっている道路整備に要する経費が主ものとなっている。今後は財政状況に配慮し、計画的な備を進める必要がある。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費については、集中豪雨、台風災害などの影響によるもので、災害による急激な経費の増加については、基金等の活用も考慮しながら対応していきたい。</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・操出金においては、類似団体平均を上回っている。簡易水道事業及び公共下水道事業においては、公営企業の経営健全化計画を策定したところであり、計画に則して経費を抑えるよう努めていきたい。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49308</xdr:rowOff>
    </xdr:from>
    <xdr:to>
      <xdr:col>24</xdr:col>
      <xdr:colOff>63500</xdr:colOff>
      <xdr:row>36</xdr:row>
      <xdr:rowOff>65805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1508"/>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65805</xdr:rowOff>
    </xdr:from>
    <xdr:to>
      <xdr:col>19</xdr:col>
      <xdr:colOff>177800</xdr:colOff>
      <xdr:row>36</xdr:row>
      <xdr:rowOff>83388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8005"/>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59537</xdr:rowOff>
    </xdr:from>
    <xdr:to>
      <xdr:col>15</xdr:col>
      <xdr:colOff>50800</xdr:colOff>
      <xdr:row>36</xdr:row>
      <xdr:rowOff>83388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317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59537</xdr:rowOff>
    </xdr:from>
    <xdr:to>
      <xdr:col>10</xdr:col>
      <xdr:colOff>114300</xdr:colOff>
      <xdr:row>36</xdr:row>
      <xdr:rowOff>86189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31737"/>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169958</xdr:rowOff>
    </xdr:from>
    <xdr:to>
      <xdr:col>24</xdr:col>
      <xdr:colOff>114300</xdr:colOff>
      <xdr:row>36</xdr:row>
      <xdr:rowOff>100108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21385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15005</xdr:rowOff>
    </xdr:from>
    <xdr:to>
      <xdr:col>20</xdr:col>
      <xdr:colOff>38100</xdr:colOff>
      <xdr:row>36</xdr:row>
      <xdr:rowOff>116605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133132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32588</xdr:rowOff>
    </xdr:from>
    <xdr:to>
      <xdr:col>15</xdr:col>
      <xdr:colOff>101600</xdr:colOff>
      <xdr:row>36</xdr:row>
      <xdr:rowOff>134188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150715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xdr:rowOff>
    </xdr:from>
    <xdr:to>
      <xdr:col>10</xdr:col>
      <xdr:colOff>165100</xdr:colOff>
      <xdr:row>36</xdr:row>
      <xdr:rowOff>110337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126864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35389</xdr:rowOff>
    </xdr:from>
    <xdr:to>
      <xdr:col>6</xdr:col>
      <xdr:colOff>38100</xdr:colOff>
      <xdr:row>36</xdr:row>
      <xdr:rowOff>136989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153516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160571</xdr:rowOff>
    </xdr:from>
    <xdr:to>
      <xdr:col>24</xdr:col>
      <xdr:colOff>63500</xdr:colOff>
      <xdr:row>58</xdr:row>
      <xdr:rowOff>11627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3221"/>
          <a:ext cx="8382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150377</xdr:rowOff>
    </xdr:from>
    <xdr:to>
      <xdr:col>19</xdr:col>
      <xdr:colOff>177800</xdr:colOff>
      <xdr:row>57</xdr:row>
      <xdr:rowOff>160571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3027"/>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150377</xdr:rowOff>
    </xdr:from>
    <xdr:to>
      <xdr:col>15</xdr:col>
      <xdr:colOff>50800</xdr:colOff>
      <xdr:row>57</xdr:row>
      <xdr:rowOff>167256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302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157159</xdr:rowOff>
    </xdr:from>
    <xdr:to>
      <xdr:col>10</xdr:col>
      <xdr:colOff>114300</xdr:colOff>
      <xdr:row>57</xdr:row>
      <xdr:rowOff>167256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980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132277</xdr:rowOff>
    </xdr:from>
    <xdr:to>
      <xdr:col>24</xdr:col>
      <xdr:colOff>114300</xdr:colOff>
      <xdr:row>58</xdr:row>
      <xdr:rowOff>62427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109771</xdr:rowOff>
    </xdr:from>
    <xdr:to>
      <xdr:col>20</xdr:col>
      <xdr:colOff>38100</xdr:colOff>
      <xdr:row>58</xdr:row>
      <xdr:rowOff>39921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56448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99577</xdr:rowOff>
    </xdr:from>
    <xdr:to>
      <xdr:col>15</xdr:col>
      <xdr:colOff>101600</xdr:colOff>
      <xdr:row>58</xdr:row>
      <xdr:rowOff>29727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46254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116456</xdr:rowOff>
    </xdr:from>
    <xdr:to>
      <xdr:col>10</xdr:col>
      <xdr:colOff>165100</xdr:colOff>
      <xdr:row>58</xdr:row>
      <xdr:rowOff>46606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63133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106359</xdr:rowOff>
    </xdr:from>
    <xdr:to>
      <xdr:col>6</xdr:col>
      <xdr:colOff>38100</xdr:colOff>
      <xdr:row>58</xdr:row>
      <xdr:rowOff>36509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53036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9956</xdr:rowOff>
    </xdr:from>
    <xdr:to>
      <xdr:col>24</xdr:col>
      <xdr:colOff>63500</xdr:colOff>
      <xdr:row>77</xdr:row>
      <xdr:rowOff>28426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1606"/>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10280</xdr:rowOff>
    </xdr:from>
    <xdr:to>
      <xdr:col>19</xdr:col>
      <xdr:colOff>177800</xdr:colOff>
      <xdr:row>77</xdr:row>
      <xdr:rowOff>28426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1930"/>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118639</xdr:rowOff>
    </xdr:from>
    <xdr:to>
      <xdr:col>15</xdr:col>
      <xdr:colOff>50800</xdr:colOff>
      <xdr:row>77</xdr:row>
      <xdr:rowOff>10280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48839"/>
          <a:ext cx="8890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118639</xdr:rowOff>
    </xdr:from>
    <xdr:to>
      <xdr:col>10</xdr:col>
      <xdr:colOff>114300</xdr:colOff>
      <xdr:row>77</xdr:row>
      <xdr:rowOff>14498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8839"/>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130606</xdr:rowOff>
    </xdr:from>
    <xdr:to>
      <xdr:col>24</xdr:col>
      <xdr:colOff>114300</xdr:colOff>
      <xdr:row>77</xdr:row>
      <xdr:rowOff>60756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153483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149076</xdr:rowOff>
    </xdr:from>
    <xdr:to>
      <xdr:col>20</xdr:col>
      <xdr:colOff>38100</xdr:colOff>
      <xdr:row>77</xdr:row>
      <xdr:rowOff>79226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95752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130930</xdr:rowOff>
    </xdr:from>
    <xdr:to>
      <xdr:col>15</xdr:col>
      <xdr:colOff>101600</xdr:colOff>
      <xdr:row>77</xdr:row>
      <xdr:rowOff>61080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77607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67839</xdr:rowOff>
    </xdr:from>
    <xdr:to>
      <xdr:col>10</xdr:col>
      <xdr:colOff>165100</xdr:colOff>
      <xdr:row>76</xdr:row>
      <xdr:rowOff>169439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135148</xdr:rowOff>
    </xdr:from>
    <xdr:to>
      <xdr:col>6</xdr:col>
      <xdr:colOff>38100</xdr:colOff>
      <xdr:row>77</xdr:row>
      <xdr:rowOff>65298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4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101530</xdr:rowOff>
    </xdr:from>
    <xdr:to>
      <xdr:col>24</xdr:col>
      <xdr:colOff>63500</xdr:colOff>
      <xdr:row>96</xdr:row>
      <xdr:rowOff>122335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60730"/>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99690</xdr:rowOff>
    </xdr:from>
    <xdr:to>
      <xdr:col>19</xdr:col>
      <xdr:colOff>177800</xdr:colOff>
      <xdr:row>96</xdr:row>
      <xdr:rowOff>101530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58890"/>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83714</xdr:rowOff>
    </xdr:from>
    <xdr:to>
      <xdr:col>15</xdr:col>
      <xdr:colOff>50800</xdr:colOff>
      <xdr:row>96</xdr:row>
      <xdr:rowOff>99690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42914"/>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83714</xdr:rowOff>
    </xdr:from>
    <xdr:to>
      <xdr:col>10</xdr:col>
      <xdr:colOff>114300</xdr:colOff>
      <xdr:row>96</xdr:row>
      <xdr:rowOff>96279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42914"/>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71535</xdr:rowOff>
    </xdr:from>
    <xdr:to>
      <xdr:col>24</xdr:col>
      <xdr:colOff>114300</xdr:colOff>
      <xdr:row>97</xdr:row>
      <xdr:rowOff>1685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94412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8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50730</xdr:rowOff>
    </xdr:from>
    <xdr:to>
      <xdr:col>20</xdr:col>
      <xdr:colOff>38100</xdr:colOff>
      <xdr:row>96</xdr:row>
      <xdr:rowOff>152330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168857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48890</xdr:rowOff>
    </xdr:from>
    <xdr:to>
      <xdr:col>15</xdr:col>
      <xdr:colOff>101600</xdr:colOff>
      <xdr:row>96</xdr:row>
      <xdr:rowOff>150490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167017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32914</xdr:rowOff>
    </xdr:from>
    <xdr:to>
      <xdr:col>10</xdr:col>
      <xdr:colOff>165100</xdr:colOff>
      <xdr:row>96</xdr:row>
      <xdr:rowOff>134514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151041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45479</xdr:rowOff>
    </xdr:from>
    <xdr:to>
      <xdr:col>6</xdr:col>
      <xdr:colOff>38100</xdr:colOff>
      <xdr:row>96</xdr:row>
      <xdr:rowOff>147079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163606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23440</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24190"/>
          <a:ext cx="889000" cy="7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144090</xdr:rowOff>
    </xdr:from>
    <xdr:to>
      <xdr:col>36</xdr:col>
      <xdr:colOff>165100</xdr:colOff>
      <xdr:row>35</xdr:row>
      <xdr:rowOff>74240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90767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4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3304</xdr:rowOff>
    </xdr:from>
    <xdr:to>
      <xdr:col>55</xdr:col>
      <xdr:colOff>0</xdr:colOff>
      <xdr:row>57</xdr:row>
      <xdr:rowOff>87517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5954"/>
          <a:ext cx="8382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40898</xdr:rowOff>
    </xdr:from>
    <xdr:to>
      <xdr:col>50</xdr:col>
      <xdr:colOff>114300</xdr:colOff>
      <xdr:row>57</xdr:row>
      <xdr:rowOff>87517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3548"/>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40898</xdr:rowOff>
    </xdr:from>
    <xdr:to>
      <xdr:col>45</xdr:col>
      <xdr:colOff>177800</xdr:colOff>
      <xdr:row>57</xdr:row>
      <xdr:rowOff>58983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13548"/>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158214</xdr:rowOff>
    </xdr:from>
    <xdr:to>
      <xdr:col>41</xdr:col>
      <xdr:colOff>50800</xdr:colOff>
      <xdr:row>57</xdr:row>
      <xdr:rowOff>58983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59414"/>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123954</xdr:rowOff>
    </xdr:from>
    <xdr:to>
      <xdr:col>55</xdr:col>
      <xdr:colOff>50800</xdr:colOff>
      <xdr:row>57</xdr:row>
      <xdr:rowOff>54104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146831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36717</xdr:rowOff>
    </xdr:from>
    <xdr:to>
      <xdr:col>50</xdr:col>
      <xdr:colOff>165100</xdr:colOff>
      <xdr:row>57</xdr:row>
      <xdr:rowOff>138317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154844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5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161548</xdr:rowOff>
    </xdr:from>
    <xdr:to>
      <xdr:col>46</xdr:col>
      <xdr:colOff>38100</xdr:colOff>
      <xdr:row>57</xdr:row>
      <xdr:rowOff>91698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108225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8183</xdr:rowOff>
    </xdr:from>
    <xdr:to>
      <xdr:col>41</xdr:col>
      <xdr:colOff>101600</xdr:colOff>
      <xdr:row>57</xdr:row>
      <xdr:rowOff>109783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126310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107414</xdr:rowOff>
    </xdr:from>
    <xdr:to>
      <xdr:col>36</xdr:col>
      <xdr:colOff>165100</xdr:colOff>
      <xdr:row>57</xdr:row>
      <xdr:rowOff>37564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54091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89235</xdr:rowOff>
    </xdr:from>
    <xdr:to>
      <xdr:col>55</xdr:col>
      <xdr:colOff>0</xdr:colOff>
      <xdr:row>78</xdr:row>
      <xdr:rowOff>35936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0885"/>
          <a:ext cx="838200" cy="1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35936</xdr:rowOff>
    </xdr:from>
    <xdr:to>
      <xdr:col>50</xdr:col>
      <xdr:colOff>114300</xdr:colOff>
      <xdr:row>78</xdr:row>
      <xdr:rowOff>61503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9036"/>
          <a:ext cx="8890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149041</xdr:rowOff>
    </xdr:from>
    <xdr:to>
      <xdr:col>45</xdr:col>
      <xdr:colOff>177800</xdr:colOff>
      <xdr:row>78</xdr:row>
      <xdr:rowOff>61503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0691"/>
          <a:ext cx="889000" cy="8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149041</xdr:rowOff>
    </xdr:from>
    <xdr:to>
      <xdr:col>41</xdr:col>
      <xdr:colOff>50800</xdr:colOff>
      <xdr:row>78</xdr:row>
      <xdr:rowOff>60995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0691"/>
          <a:ext cx="889000" cy="8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38435</xdr:rowOff>
    </xdr:from>
    <xdr:to>
      <xdr:col>55</xdr:col>
      <xdr:colOff>50800</xdr:colOff>
      <xdr:row>77</xdr:row>
      <xdr:rowOff>140035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61312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156586</xdr:rowOff>
    </xdr:from>
    <xdr:to>
      <xdr:col>50</xdr:col>
      <xdr:colOff>165100</xdr:colOff>
      <xdr:row>78</xdr:row>
      <xdr:rowOff>86736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77863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10703</xdr:rowOff>
    </xdr:from>
    <xdr:to>
      <xdr:col>46</xdr:col>
      <xdr:colOff>38100</xdr:colOff>
      <xdr:row>78</xdr:row>
      <xdr:rowOff>112303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98241</xdr:rowOff>
    </xdr:from>
    <xdr:to>
      <xdr:col>41</xdr:col>
      <xdr:colOff>101600</xdr:colOff>
      <xdr:row>78</xdr:row>
      <xdr:rowOff>28391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44918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10195</xdr:rowOff>
    </xdr:from>
    <xdr:to>
      <xdr:col>36</xdr:col>
      <xdr:colOff>165100</xdr:colOff>
      <xdr:row>78</xdr:row>
      <xdr:rowOff>111795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102922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47427</xdr:rowOff>
    </xdr:from>
    <xdr:to>
      <xdr:col>55</xdr:col>
      <xdr:colOff>0</xdr:colOff>
      <xdr:row>97</xdr:row>
      <xdr:rowOff>85640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78077"/>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79293</xdr:rowOff>
    </xdr:from>
    <xdr:to>
      <xdr:col>50</xdr:col>
      <xdr:colOff>114300</xdr:colOff>
      <xdr:row>97</xdr:row>
      <xdr:rowOff>85640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0994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62230</xdr:rowOff>
    </xdr:from>
    <xdr:to>
      <xdr:col>45</xdr:col>
      <xdr:colOff>177800</xdr:colOff>
      <xdr:row>97</xdr:row>
      <xdr:rowOff>79293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2880"/>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62230</xdr:rowOff>
    </xdr:from>
    <xdr:to>
      <xdr:col>41</xdr:col>
      <xdr:colOff>50800</xdr:colOff>
      <xdr:row>97</xdr:row>
      <xdr:rowOff>63503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92880"/>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168077</xdr:rowOff>
    </xdr:from>
    <xdr:to>
      <xdr:col>55</xdr:col>
      <xdr:colOff>50800</xdr:colOff>
      <xdr:row>97</xdr:row>
      <xdr:rowOff>98227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19504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34840</xdr:rowOff>
    </xdr:from>
    <xdr:to>
      <xdr:col>50</xdr:col>
      <xdr:colOff>165100</xdr:colOff>
      <xdr:row>97</xdr:row>
      <xdr:rowOff>136440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152967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28493</xdr:rowOff>
    </xdr:from>
    <xdr:to>
      <xdr:col>46</xdr:col>
      <xdr:colOff>38100</xdr:colOff>
      <xdr:row>97</xdr:row>
      <xdr:rowOff>130093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146620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11430</xdr:rowOff>
    </xdr:from>
    <xdr:to>
      <xdr:col>41</xdr:col>
      <xdr:colOff>101600</xdr:colOff>
      <xdr:row>97</xdr:row>
      <xdr:rowOff>113030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129557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12703</xdr:rowOff>
    </xdr:from>
    <xdr:to>
      <xdr:col>36</xdr:col>
      <xdr:colOff>165100</xdr:colOff>
      <xdr:row>97</xdr:row>
      <xdr:rowOff>114303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130830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51885</xdr:rowOff>
    </xdr:from>
    <xdr:to>
      <xdr:col>85</xdr:col>
      <xdr:colOff>127000</xdr:colOff>
      <xdr:row>38</xdr:row>
      <xdr:rowOff>121027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5535"/>
          <a:ext cx="838200" cy="2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51885</xdr:rowOff>
    </xdr:from>
    <xdr:to>
      <xdr:col>81</xdr:col>
      <xdr:colOff>50800</xdr:colOff>
      <xdr:row>39</xdr:row>
      <xdr:rowOff>23715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5535"/>
          <a:ext cx="889000" cy="3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18506</xdr:rowOff>
    </xdr:from>
    <xdr:to>
      <xdr:col>76</xdr:col>
      <xdr:colOff>114300</xdr:colOff>
      <xdr:row>39</xdr:row>
      <xdr:rowOff>23715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33606"/>
          <a:ext cx="889000" cy="17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18506</xdr:rowOff>
    </xdr:from>
    <xdr:to>
      <xdr:col>71</xdr:col>
      <xdr:colOff>177800</xdr:colOff>
      <xdr:row>39</xdr:row>
      <xdr:rowOff>13157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3606"/>
          <a:ext cx="889000" cy="1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70227</xdr:rowOff>
    </xdr:from>
    <xdr:to>
      <xdr:col>85</xdr:col>
      <xdr:colOff>177800</xdr:colOff>
      <xdr:row>39</xdr:row>
      <xdr:rowOff>377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48654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xdr:rowOff>
    </xdr:from>
    <xdr:to>
      <xdr:col>81</xdr:col>
      <xdr:colOff>101600</xdr:colOff>
      <xdr:row>37</xdr:row>
      <xdr:rowOff>102685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119212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1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144365</xdr:rowOff>
    </xdr:from>
    <xdr:to>
      <xdr:col>76</xdr:col>
      <xdr:colOff>165100</xdr:colOff>
      <xdr:row>39</xdr:row>
      <xdr:rowOff>74515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65642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139156</xdr:rowOff>
    </xdr:from>
    <xdr:to>
      <xdr:col>72</xdr:col>
      <xdr:colOff>38100</xdr:colOff>
      <xdr:row>38</xdr:row>
      <xdr:rowOff>69306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133807</xdr:rowOff>
    </xdr:from>
    <xdr:to>
      <xdr:col>67</xdr:col>
      <xdr:colOff>101600</xdr:colOff>
      <xdr:row>39</xdr:row>
      <xdr:rowOff>63957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153370</xdr:rowOff>
    </xdr:from>
    <xdr:to>
      <xdr:col>85</xdr:col>
      <xdr:colOff>127000</xdr:colOff>
      <xdr:row>57</xdr:row>
      <xdr:rowOff>34594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54570"/>
          <a:ext cx="8382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34594</xdr:rowOff>
    </xdr:from>
    <xdr:to>
      <xdr:col>81</xdr:col>
      <xdr:colOff>50800</xdr:colOff>
      <xdr:row>57</xdr:row>
      <xdr:rowOff>55249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07244"/>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39310</xdr:rowOff>
    </xdr:from>
    <xdr:to>
      <xdr:col>76</xdr:col>
      <xdr:colOff>114300</xdr:colOff>
      <xdr:row>57</xdr:row>
      <xdr:rowOff>55249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11960"/>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13654</xdr:rowOff>
    </xdr:from>
    <xdr:to>
      <xdr:col>71</xdr:col>
      <xdr:colOff>177800</xdr:colOff>
      <xdr:row>57</xdr:row>
      <xdr:rowOff>39310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86304"/>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102570</xdr:rowOff>
    </xdr:from>
    <xdr:to>
      <xdr:col>85</xdr:col>
      <xdr:colOff>177800</xdr:colOff>
      <xdr:row>57</xdr:row>
      <xdr:rowOff>32720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125447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5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155244</xdr:rowOff>
    </xdr:from>
    <xdr:to>
      <xdr:col>81</xdr:col>
      <xdr:colOff>101600</xdr:colOff>
      <xdr:row>57</xdr:row>
      <xdr:rowOff>85394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76521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4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4449</xdr:rowOff>
    </xdr:from>
    <xdr:to>
      <xdr:col>76</xdr:col>
      <xdr:colOff>165100</xdr:colOff>
      <xdr:row>57</xdr:row>
      <xdr:rowOff>106049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97176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159960</xdr:rowOff>
    </xdr:from>
    <xdr:to>
      <xdr:col>72</xdr:col>
      <xdr:colOff>38100</xdr:colOff>
      <xdr:row>57</xdr:row>
      <xdr:rowOff>90110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81237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134304</xdr:rowOff>
    </xdr:from>
    <xdr:to>
      <xdr:col>67</xdr:col>
      <xdr:colOff>101600</xdr:colOff>
      <xdr:row>57</xdr:row>
      <xdr:rowOff>64454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80981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5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102812</xdr:rowOff>
    </xdr:from>
    <xdr:to>
      <xdr:col>85</xdr:col>
      <xdr:colOff>127000</xdr:colOff>
      <xdr:row>76</xdr:row>
      <xdr:rowOff>112337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790112"/>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102812</xdr:rowOff>
    </xdr:from>
    <xdr:to>
      <xdr:col>81</xdr:col>
      <xdr:colOff>50800</xdr:colOff>
      <xdr:row>75</xdr:row>
      <xdr:rowOff>104815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2790112"/>
          <a:ext cx="8890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104815</xdr:rowOff>
    </xdr:from>
    <xdr:to>
      <xdr:col>76</xdr:col>
      <xdr:colOff>114300</xdr:colOff>
      <xdr:row>78</xdr:row>
      <xdr:rowOff>6810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963565"/>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166846</xdr:rowOff>
    </xdr:from>
    <xdr:to>
      <xdr:col>71</xdr:col>
      <xdr:colOff>177800</xdr:colOff>
      <xdr:row>78</xdr:row>
      <xdr:rowOff>6810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6849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61537</xdr:rowOff>
    </xdr:from>
    <xdr:to>
      <xdr:col>85</xdr:col>
      <xdr:colOff>177800</xdr:colOff>
      <xdr:row>76</xdr:row>
      <xdr:rowOff>163137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0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84414</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4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52012</xdr:rowOff>
    </xdr:from>
    <xdr:to>
      <xdr:col>81</xdr:col>
      <xdr:colOff>101600</xdr:colOff>
      <xdr:row>74</xdr:row>
      <xdr:rowOff>153612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7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170139</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181795" y="125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54015</xdr:rowOff>
    </xdr:from>
    <xdr:to>
      <xdr:col>76</xdr:col>
      <xdr:colOff>165100</xdr:colOff>
      <xdr:row>75</xdr:row>
      <xdr:rowOff>155615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692</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92795" y="1268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127460</xdr:rowOff>
    </xdr:from>
    <xdr:to>
      <xdr:col>72</xdr:col>
      <xdr:colOff>38100</xdr:colOff>
      <xdr:row>78</xdr:row>
      <xdr:rowOff>57610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74137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116046</xdr:rowOff>
    </xdr:from>
    <xdr:to>
      <xdr:col>67</xdr:col>
      <xdr:colOff>101600</xdr:colOff>
      <xdr:row>78</xdr:row>
      <xdr:rowOff>46196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62723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32691</xdr:rowOff>
    </xdr:from>
    <xdr:to>
      <xdr:col>85</xdr:col>
      <xdr:colOff>127000</xdr:colOff>
      <xdr:row>97</xdr:row>
      <xdr:rowOff>47163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3341"/>
          <a:ext cx="8382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152896</xdr:rowOff>
    </xdr:from>
    <xdr:to>
      <xdr:col>81</xdr:col>
      <xdr:colOff>50800</xdr:colOff>
      <xdr:row>97</xdr:row>
      <xdr:rowOff>32691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12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132511</xdr:rowOff>
    </xdr:from>
    <xdr:to>
      <xdr:col>76</xdr:col>
      <xdr:colOff>114300</xdr:colOff>
      <xdr:row>96</xdr:row>
      <xdr:rowOff>152896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91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118267</xdr:rowOff>
    </xdr:from>
    <xdr:to>
      <xdr:col>71</xdr:col>
      <xdr:colOff>177800</xdr:colOff>
      <xdr:row>96</xdr:row>
      <xdr:rowOff>132511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77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167813</xdr:rowOff>
    </xdr:from>
    <xdr:to>
      <xdr:col>85</xdr:col>
      <xdr:colOff>177800</xdr:colOff>
      <xdr:row>97</xdr:row>
      <xdr:rowOff>97963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19240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153341</xdr:rowOff>
    </xdr:from>
    <xdr:to>
      <xdr:col>81</xdr:col>
      <xdr:colOff>101600</xdr:colOff>
      <xdr:row>97</xdr:row>
      <xdr:rowOff>83491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100018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102096</xdr:rowOff>
    </xdr:from>
    <xdr:to>
      <xdr:col>76</xdr:col>
      <xdr:colOff>165100</xdr:colOff>
      <xdr:row>97</xdr:row>
      <xdr:rowOff>32246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48773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3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81711</xdr:rowOff>
    </xdr:from>
    <xdr:to>
      <xdr:col>72</xdr:col>
      <xdr:colOff>38100</xdr:colOff>
      <xdr:row>97</xdr:row>
      <xdr:rowOff>11861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28388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67467</xdr:rowOff>
    </xdr:from>
    <xdr:to>
      <xdr:col>67</xdr:col>
      <xdr:colOff>101600</xdr:colOff>
      <xdr:row>96</xdr:row>
      <xdr:rowOff>169067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14144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％の増となっている。これは、林道整備事業の増によるもの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であり、林道整備事業については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計画的に事業を継続していく。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・商工費においては、住民一人あたり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％の増となっている。これは、本村観光の拠点であるしいたけの館の改修に要したもので、今後はこの施設を活用し、交流人口の増加に繋げていく。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財政調整基金については、予想を上回る地方交付税削減の財源確保のために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億円の取り崩しを行った。今後は、中長期的な見通しをもとに他の基金とのバランスを持たせながら運用を行うこととしている。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実質収支額は、住民ニーズに対応した施策の度合いを考慮しても適正な数値にて推移していると考える。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実質単年度収支は、地方交付税の減額が大きく影響しマイナスとなった。この傾向は今後も続くと見られ、事業の見直し等による事業費の圧縮も検討していく。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各会計とも赤字はなく、健全化数値で推移している。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事業実施会計については、受益住民の負担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も検討すべきであるが、過疎地域である中山間地域の環境においては、住民負担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が大きくなりすぎるため、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一般会計予算からの繰入金に頼らざるを得ない事情にある。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ただし、常に住民負担の公平性と均衡性、また、妥当性を検証し、適正な事業運営を進めていく必要がある。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3512902</v>
      </c>
      <c r="BO4" s="392"/>
      <c r="BP4" s="392"/>
      <c r="BQ4" s="392"/>
      <c r="BR4" s="392"/>
      <c r="BS4" s="392"/>
      <c r="BT4" s="392"/>
      <c r="BU4" s="393"/>
      <c r="BV4" s="391">
        <v>3670995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4.4000000000000004</v>
      </c>
      <c r="CU4" s="398"/>
      <c r="CV4" s="398"/>
      <c r="CW4" s="398"/>
      <c r="CX4" s="398"/>
      <c r="CY4" s="398"/>
      <c r="CZ4" s="398"/>
      <c r="DA4" s="399"/>
      <c r="DB4" s="397">
        <v>4.9000000000000004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3370635</v>
      </c>
      <c r="BO5" s="429"/>
      <c r="BP5" s="429"/>
      <c r="BQ5" s="429"/>
      <c r="BR5" s="429"/>
      <c r="BS5" s="429"/>
      <c r="BT5" s="429"/>
      <c r="BU5" s="430"/>
      <c r="BV5" s="428">
        <v>3490887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84.5</v>
      </c>
      <c r="CU5" s="426"/>
      <c r="CV5" s="426"/>
      <c r="CW5" s="426"/>
      <c r="CX5" s="426"/>
      <c r="CY5" s="426"/>
      <c r="CZ5" s="426"/>
      <c r="DA5" s="427"/>
      <c r="DB5" s="425">
        <v>81.7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142267</v>
      </c>
      <c r="BO6" s="429"/>
      <c r="BP6" s="429"/>
      <c r="BQ6" s="429"/>
      <c r="BR6" s="429"/>
      <c r="BS6" s="429"/>
      <c r="BT6" s="429"/>
      <c r="BU6" s="430"/>
      <c r="BV6" s="428">
        <v>180108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87.7</v>
      </c>
      <c r="CU6" s="466"/>
      <c r="CV6" s="466"/>
      <c r="CW6" s="466"/>
      <c r="CX6" s="466"/>
      <c r="CY6" s="466"/>
      <c r="CZ6" s="466"/>
      <c r="DA6" s="467"/>
      <c r="DB6" s="465">
        <v>84.8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64277</v>
      </c>
      <c r="BO7" s="429"/>
      <c r="BP7" s="429"/>
      <c r="BQ7" s="429"/>
      <c r="BR7" s="429"/>
      <c r="BS7" s="429"/>
      <c r="BT7" s="429"/>
      <c r="BU7" s="430"/>
      <c r="BV7" s="428">
        <v>88606</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1778844</v>
      </c>
      <c r="CU7" s="429"/>
      <c r="CV7" s="429"/>
      <c r="CW7" s="429"/>
      <c r="CX7" s="429"/>
      <c r="CY7" s="429"/>
      <c r="CZ7" s="429"/>
      <c r="DA7" s="430"/>
      <c r="DB7" s="428">
        <v>1885805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77990</v>
      </c>
      <c r="BO8" s="429"/>
      <c r="BP8" s="429"/>
      <c r="BQ8" s="429"/>
      <c r="BR8" s="429"/>
      <c r="BS8" s="429"/>
      <c r="BT8" s="429"/>
      <c r="BU8" s="430"/>
      <c r="BV8" s="428">
        <v>91502</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0.18</v>
      </c>
      <c r="CU8" s="469"/>
      <c r="CV8" s="469"/>
      <c r="CW8" s="469"/>
      <c r="CX8" s="469"/>
      <c r="CY8" s="469"/>
      <c r="CZ8" s="469"/>
      <c r="DA8" s="470"/>
      <c r="DB8" s="468">
        <v>0.17</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1739</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106</v>
      </c>
      <c r="AV9" s="461"/>
      <c r="AW9" s="461"/>
      <c r="AX9" s="461"/>
      <c r="AY9" s="462" t="s">
        <v>117</v>
      </c>
      <c r="AZ9" s="463"/>
      <c r="BA9" s="463"/>
      <c r="BB9" s="463"/>
      <c r="BC9" s="463"/>
      <c r="BD9" s="463"/>
      <c r="BE9" s="463"/>
      <c r="BF9" s="463"/>
      <c r="BG9" s="463"/>
      <c r="BH9" s="463"/>
      <c r="BI9" s="463"/>
      <c r="BJ9" s="463"/>
      <c r="BK9" s="463"/>
      <c r="BL9" s="463"/>
      <c r="BM9" s="464"/>
      <c r="BN9" s="428">
        <v>-13512</v>
      </c>
      <c r="BO9" s="429"/>
      <c r="BP9" s="429"/>
      <c r="BQ9" s="429"/>
      <c r="BR9" s="429"/>
      <c r="BS9" s="429"/>
      <c r="BT9" s="429"/>
      <c r="BU9" s="430"/>
      <c r="BV9" s="428">
        <v>-17163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12.6</v>
      </c>
      <c r="CU9" s="426"/>
      <c r="CV9" s="426"/>
      <c r="CW9" s="426"/>
      <c r="CX9" s="426"/>
      <c r="CY9" s="426"/>
      <c r="CZ9" s="426"/>
      <c r="DA9" s="427"/>
      <c r="DB9" s="425">
        <v>13.2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1882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11692</v>
      </c>
      <c r="BO10" s="429"/>
      <c r="BP10" s="429"/>
      <c r="BQ10" s="429"/>
      <c r="BR10" s="429"/>
      <c r="BS10" s="429"/>
      <c r="BT10" s="429"/>
      <c r="BU10" s="430"/>
      <c r="BV10" s="428">
        <v>9525</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1706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1703</v>
      </c>
      <c r="S13" s="510"/>
      <c r="T13" s="510"/>
      <c r="U13" s="510"/>
      <c r="V13" s="511"/>
      <c r="W13" s="444" t="s">
        <v>142</v>
      </c>
      <c r="X13" s="445"/>
      <c r="Y13" s="445"/>
      <c r="Z13" s="445"/>
      <c r="AA13" s="445"/>
      <c r="AB13" s="435"/>
      <c r="AC13" s="479">
        <v>387</v>
      </c>
      <c r="AD13" s="480"/>
      <c r="AE13" s="480"/>
      <c r="AF13" s="480"/>
      <c r="AG13" s="519"/>
      <c r="AH13" s="479">
        <v>392</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-101820</v>
      </c>
      <c r="BO13" s="429"/>
      <c r="BP13" s="429"/>
      <c r="BQ13" s="429"/>
      <c r="BR13" s="429"/>
      <c r="BS13" s="429"/>
      <c r="BT13" s="429"/>
      <c r="BU13" s="430"/>
      <c r="BV13" s="428">
        <v>-7638</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6.1</v>
      </c>
      <c r="CU13" s="426"/>
      <c r="CV13" s="426"/>
      <c r="CW13" s="426"/>
      <c r="CX13" s="426"/>
      <c r="CY13" s="426"/>
      <c r="CZ13" s="426"/>
      <c r="DA13" s="427"/>
      <c r="DB13" s="425">
        <v>6.9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147</v>
      </c>
      <c r="M14" s="507"/>
      <c r="N14" s="507"/>
      <c r="O14" s="507"/>
      <c r="P14" s="507"/>
      <c r="Q14" s="508"/>
      <c r="R14" s="509">
        <v>1766</v>
      </c>
      <c r="S14" s="510"/>
      <c r="T14" s="510"/>
      <c r="U14" s="510"/>
      <c r="V14" s="511"/>
      <c r="W14" s="418"/>
      <c r="X14" s="419"/>
      <c r="Y14" s="419"/>
      <c r="Z14" s="419"/>
      <c r="AA14" s="419"/>
      <c r="AB14" s="408"/>
      <c r="AC14" s="512">
        <v>40</v>
      </c>
      <c r="AD14" s="513"/>
      <c r="AE14" s="513"/>
      <c r="AF14" s="513"/>
      <c r="AG14" s="514"/>
      <c r="AH14" s="512">
        <v>41.4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149</v>
      </c>
      <c r="CU14" s="524"/>
      <c r="CV14" s="524"/>
      <c r="CW14" s="524"/>
      <c r="CX14" s="524"/>
      <c r="CY14" s="524"/>
      <c r="CZ14" s="524"/>
      <c r="DA14" s="525"/>
      <c r="DB14" s="523" t="s">
        <v>139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141</v>
      </c>
      <c r="N15" s="517"/>
      <c r="O15" s="517"/>
      <c r="P15" s="517"/>
      <c r="Q15" s="518"/>
      <c r="R15" s="509">
        <v>1763</v>
      </c>
      <c r="S15" s="510"/>
      <c r="T15" s="510"/>
      <c r="U15" s="510"/>
      <c r="V15" s="511"/>
      <c r="W15" s="444" t="s">
        <v>150</v>
      </c>
      <c r="X15" s="445"/>
      <c r="Y15" s="445"/>
      <c r="Z15" s="445"/>
      <c r="AA15" s="445"/>
      <c r="AB15" s="435"/>
      <c r="AC15" s="479">
        <v>159</v>
      </c>
      <c r="AD15" s="480"/>
      <c r="AE15" s="480"/>
      <c r="AF15" s="480"/>
      <c r="AG15" s="519"/>
      <c r="AH15" s="479">
        <v>150</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331199</v>
      </c>
      <c r="BO15" s="392"/>
      <c r="BP15" s="392"/>
      <c r="BQ15" s="392"/>
      <c r="BR15" s="392"/>
      <c r="BS15" s="392"/>
      <c r="BT15" s="392"/>
      <c r="BU15" s="393"/>
      <c r="BV15" s="391">
        <v>315285</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16.399999999999999</v>
      </c>
      <c r="AD16" s="513"/>
      <c r="AE16" s="513"/>
      <c r="AF16" s="513"/>
      <c r="AG16" s="514"/>
      <c r="AH16" s="512">
        <v>15.8</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1646019</v>
      </c>
      <c r="BO16" s="429"/>
      <c r="BP16" s="429"/>
      <c r="BQ16" s="429"/>
      <c r="BR16" s="429"/>
      <c r="BS16" s="429"/>
      <c r="BT16" s="429"/>
      <c r="BU16" s="430"/>
      <c r="BV16" s="428">
        <v>1752642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422</v>
      </c>
      <c r="AD17" s="480"/>
      <c r="AE17" s="480"/>
      <c r="AF17" s="480"/>
      <c r="AG17" s="519"/>
      <c r="AH17" s="479">
        <v>405</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397215</v>
      </c>
      <c r="BO17" s="429"/>
      <c r="BP17" s="429"/>
      <c r="BQ17" s="429"/>
      <c r="BR17" s="429"/>
      <c r="BS17" s="429"/>
      <c r="BT17" s="429"/>
      <c r="BU17" s="430"/>
      <c r="BV17" s="428">
        <v>377061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187.56</v>
      </c>
      <c r="M18" s="541"/>
      <c r="N18" s="541"/>
      <c r="O18" s="541"/>
      <c r="P18" s="541"/>
      <c r="Q18" s="541"/>
      <c r="R18" s="542"/>
      <c r="S18" s="542"/>
      <c r="T18" s="542"/>
      <c r="U18" s="542"/>
      <c r="V18" s="543"/>
      <c r="W18" s="446"/>
      <c r="X18" s="447"/>
      <c r="Y18" s="447"/>
      <c r="Z18" s="447"/>
      <c r="AA18" s="447"/>
      <c r="AB18" s="438"/>
      <c r="AC18" s="544">
        <v>43.6</v>
      </c>
      <c r="AD18" s="545"/>
      <c r="AE18" s="545"/>
      <c r="AF18" s="545"/>
      <c r="AG18" s="546"/>
      <c r="AH18" s="544">
        <v>42.8</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1544139</v>
      </c>
      <c r="BO18" s="429"/>
      <c r="BP18" s="429"/>
      <c r="BQ18" s="429"/>
      <c r="BR18" s="429"/>
      <c r="BS18" s="429"/>
      <c r="BT18" s="429"/>
      <c r="BU18" s="430"/>
      <c r="BV18" s="428">
        <v>1585433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2426335</v>
      </c>
      <c r="BO19" s="429"/>
      <c r="BP19" s="429"/>
      <c r="BQ19" s="429"/>
      <c r="BR19" s="429"/>
      <c r="BS19" s="429"/>
      <c r="BT19" s="429"/>
      <c r="BU19" s="430"/>
      <c r="BV19" s="428">
        <v>2498255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688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2964274</v>
      </c>
      <c r="BO23" s="429"/>
      <c r="BP23" s="429"/>
      <c r="BQ23" s="429"/>
      <c r="BR23" s="429"/>
      <c r="BS23" s="429"/>
      <c r="BT23" s="429"/>
      <c r="BU23" s="430"/>
      <c r="BV23" s="428">
        <v>2951032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6560</v>
      </c>
      <c r="R24" s="480"/>
      <c r="S24" s="480"/>
      <c r="T24" s="480"/>
      <c r="U24" s="480"/>
      <c r="V24" s="519"/>
      <c r="W24" s="578"/>
      <c r="X24" s="566"/>
      <c r="Y24" s="567"/>
      <c r="Z24" s="478" t="s">
        <v>174</v>
      </c>
      <c r="AA24" s="458"/>
      <c r="AB24" s="458"/>
      <c r="AC24" s="458"/>
      <c r="AD24" s="458"/>
      <c r="AE24" s="458"/>
      <c r="AF24" s="458"/>
      <c r="AG24" s="459"/>
      <c r="AH24" s="479">
        <v>50</v>
      </c>
      <c r="AI24" s="480"/>
      <c r="AJ24" s="480"/>
      <c r="AK24" s="480"/>
      <c r="AL24" s="519"/>
      <c r="AM24" s="479">
        <v>148000</v>
      </c>
      <c r="AN24" s="480"/>
      <c r="AO24" s="480"/>
      <c r="AP24" s="480"/>
      <c r="AQ24" s="480"/>
      <c r="AR24" s="519"/>
      <c r="AS24" s="479">
        <v>2960</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2738547</v>
      </c>
      <c r="BO24" s="429"/>
      <c r="BP24" s="429"/>
      <c r="BQ24" s="429"/>
      <c r="BR24" s="429"/>
      <c r="BS24" s="429"/>
      <c r="BT24" s="429"/>
      <c r="BU24" s="430"/>
      <c r="BV24" s="428">
        <v>2729411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1</v>
      </c>
      <c r="M25" s="480"/>
      <c r="N25" s="480"/>
      <c r="O25" s="480"/>
      <c r="P25" s="519"/>
      <c r="Q25" s="479">
        <v>5290</v>
      </c>
      <c r="R25" s="480"/>
      <c r="S25" s="480"/>
      <c r="T25" s="480"/>
      <c r="U25" s="480"/>
      <c r="V25" s="519"/>
      <c r="W25" s="578"/>
      <c r="X25" s="566"/>
      <c r="Y25" s="567"/>
      <c r="Z25" s="478" t="s">
        <v>177</v>
      </c>
      <c r="AA25" s="458"/>
      <c r="AB25" s="458"/>
      <c r="AC25" s="458"/>
      <c r="AD25" s="458"/>
      <c r="AE25" s="458"/>
      <c r="AF25" s="458"/>
      <c r="AG25" s="459"/>
      <c r="AH25" s="479" t="s">
        <v>139</v>
      </c>
      <c r="AI25" s="480"/>
      <c r="AJ25" s="480"/>
      <c r="AK25" s="480"/>
      <c r="AL25" s="519"/>
      <c r="AM25" s="479" t="s">
        <v>129</v>
      </c>
      <c r="AN25" s="480"/>
      <c r="AO25" s="480"/>
      <c r="AP25" s="480"/>
      <c r="AQ25" s="480"/>
      <c r="AR25" s="519"/>
      <c r="AS25" s="479" t="s">
        <v>139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40114</v>
      </c>
      <c r="BO25" s="392"/>
      <c r="BP25" s="392"/>
      <c r="BQ25" s="392"/>
      <c r="BR25" s="392"/>
      <c r="BS25" s="392"/>
      <c r="BT25" s="392"/>
      <c r="BU25" s="393"/>
      <c r="BV25" s="391">
        <v>49991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5050</v>
      </c>
      <c r="R26" s="480"/>
      <c r="S26" s="480"/>
      <c r="T26" s="480"/>
      <c r="U26" s="480"/>
      <c r="V26" s="519"/>
      <c r="W26" s="578"/>
      <c r="X26" s="566"/>
      <c r="Y26" s="567"/>
      <c r="Z26" s="478" t="s">
        <v>180</v>
      </c>
      <c r="AA26" s="588"/>
      <c r="AB26" s="588"/>
      <c r="AC26" s="588"/>
      <c r="AD26" s="588"/>
      <c r="AE26" s="588"/>
      <c r="AF26" s="588"/>
      <c r="AG26" s="589"/>
      <c r="AH26" s="479">
        <v>1</v>
      </c>
      <c r="AI26" s="480"/>
      <c r="AJ26" s="480"/>
      <c r="AK26" s="480"/>
      <c r="AL26" s="519"/>
      <c r="AM26" s="479" t="s">
        <v>181</v>
      </c>
      <c r="AN26" s="480"/>
      <c r="AO26" s="480"/>
      <c r="AP26" s="480"/>
      <c r="AQ26" s="480"/>
      <c r="AR26" s="519"/>
      <c r="AS26" s="479" t="s">
        <v>182</v>
      </c>
      <c r="AT26" s="480"/>
      <c r="AU26" s="480"/>
      <c r="AV26" s="480"/>
      <c r="AW26" s="480"/>
      <c r="AX26" s="481"/>
      <c r="AY26" s="431" t="s">
        <v>183</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184</v>
      </c>
      <c r="F27" s="458"/>
      <c r="G27" s="458"/>
      <c r="H27" s="458"/>
      <c r="I27" s="458"/>
      <c r="J27" s="458"/>
      <c r="K27" s="459"/>
      <c r="L27" s="479">
        <v>1</v>
      </c>
      <c r="M27" s="480"/>
      <c r="N27" s="480"/>
      <c r="O27" s="480"/>
      <c r="P27" s="519"/>
      <c r="Q27" s="479">
        <v>2720</v>
      </c>
      <c r="R27" s="480"/>
      <c r="S27" s="480"/>
      <c r="T27" s="480"/>
      <c r="U27" s="480"/>
      <c r="V27" s="519"/>
      <c r="W27" s="578"/>
      <c r="X27" s="566"/>
      <c r="Y27" s="567"/>
      <c r="Z27" s="478" t="s">
        <v>185</v>
      </c>
      <c r="AA27" s="458"/>
      <c r="AB27" s="458"/>
      <c r="AC27" s="458"/>
      <c r="AD27" s="458"/>
      <c r="AE27" s="458"/>
      <c r="AF27" s="458"/>
      <c r="AG27" s="459"/>
      <c r="AH27" s="479">
        <v>4</v>
      </c>
      <c r="AI27" s="480"/>
      <c r="AJ27" s="480"/>
      <c r="AK27" s="480"/>
      <c r="AL27" s="519"/>
      <c r="AM27" s="479">
        <v>10244</v>
      </c>
      <c r="AN27" s="480"/>
      <c r="AO27" s="480"/>
      <c r="AP27" s="480"/>
      <c r="AQ27" s="480"/>
      <c r="AR27" s="519"/>
      <c r="AS27" s="479">
        <v>2561</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123450</v>
      </c>
      <c r="BO27" s="602"/>
      <c r="BP27" s="602"/>
      <c r="BQ27" s="602"/>
      <c r="BR27" s="602"/>
      <c r="BS27" s="602"/>
      <c r="BT27" s="602"/>
      <c r="BU27" s="603"/>
      <c r="BV27" s="601">
        <v>123450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2030</v>
      </c>
      <c r="R28" s="480"/>
      <c r="S28" s="480"/>
      <c r="T28" s="480"/>
      <c r="U28" s="480"/>
      <c r="V28" s="519"/>
      <c r="W28" s="578"/>
      <c r="X28" s="566"/>
      <c r="Y28" s="567"/>
      <c r="Z28" s="478" t="s">
        <v>188</v>
      </c>
      <c r="AA28" s="458"/>
      <c r="AB28" s="458"/>
      <c r="AC28" s="458"/>
      <c r="AD28" s="458"/>
      <c r="AE28" s="458"/>
      <c r="AF28" s="458"/>
      <c r="AG28" s="459"/>
      <c r="AH28" s="479" t="s">
        <v>189</v>
      </c>
      <c r="AI28" s="480"/>
      <c r="AJ28" s="480"/>
      <c r="AK28" s="480"/>
      <c r="AL28" s="519"/>
      <c r="AM28" s="479" t="s">
        <v>139</v>
      </c>
      <c r="AN28" s="480"/>
      <c r="AO28" s="480"/>
      <c r="AP28" s="480"/>
      <c r="AQ28" s="480"/>
      <c r="AR28" s="519"/>
      <c r="AS28" s="479" t="s">
        <v>129</v>
      </c>
      <c r="AT28" s="480"/>
      <c r="AU28" s="480"/>
      <c r="AV28" s="480"/>
      <c r="AW28" s="480"/>
      <c r="AX28" s="481"/>
      <c r="AY28" s="604" t="s">
        <v>190</v>
      </c>
      <c r="AZ28" s="605"/>
      <c r="BA28" s="605"/>
      <c r="BB28" s="606"/>
      <c r="BC28" s="388" t="s">
        <v>48</v>
      </c>
      <c r="BD28" s="389"/>
      <c r="BE28" s="389"/>
      <c r="BF28" s="389"/>
      <c r="BG28" s="389"/>
      <c r="BH28" s="389"/>
      <c r="BI28" s="389"/>
      <c r="BJ28" s="389"/>
      <c r="BK28" s="389"/>
      <c r="BL28" s="389"/>
      <c r="BM28" s="390"/>
      <c r="BN28" s="391">
        <v>967485</v>
      </c>
      <c r="BO28" s="392"/>
      <c r="BP28" s="392"/>
      <c r="BQ28" s="392"/>
      <c r="BR28" s="392"/>
      <c r="BS28" s="392"/>
      <c r="BT28" s="392"/>
      <c r="BU28" s="393"/>
      <c r="BV28" s="391">
        <v>1055793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6</v>
      </c>
      <c r="M29" s="480"/>
      <c r="N29" s="480"/>
      <c r="O29" s="480"/>
      <c r="P29" s="519"/>
      <c r="Q29" s="479">
        <v>1880</v>
      </c>
      <c r="R29" s="480"/>
      <c r="S29" s="480"/>
      <c r="T29" s="480"/>
      <c r="U29" s="480"/>
      <c r="V29" s="519"/>
      <c r="W29" s="579"/>
      <c r="X29" s="580"/>
      <c r="Y29" s="581"/>
      <c r="Z29" s="478" t="s">
        <v>192</v>
      </c>
      <c r="AA29" s="458"/>
      <c r="AB29" s="458"/>
      <c r="AC29" s="458"/>
      <c r="AD29" s="458"/>
      <c r="AE29" s="458"/>
      <c r="AF29" s="458"/>
      <c r="AG29" s="459"/>
      <c r="AH29" s="479">
        <v>54</v>
      </c>
      <c r="AI29" s="480"/>
      <c r="AJ29" s="480"/>
      <c r="AK29" s="480"/>
      <c r="AL29" s="519"/>
      <c r="AM29" s="479">
        <v>158244</v>
      </c>
      <c r="AN29" s="480"/>
      <c r="AO29" s="480"/>
      <c r="AP29" s="480"/>
      <c r="AQ29" s="480"/>
      <c r="AR29" s="519"/>
      <c r="AS29" s="479">
        <v>2930</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33105</v>
      </c>
      <c r="BO29" s="429"/>
      <c r="BP29" s="429"/>
      <c r="BQ29" s="429"/>
      <c r="BR29" s="429"/>
      <c r="BS29" s="429"/>
      <c r="BT29" s="429"/>
      <c r="BU29" s="430"/>
      <c r="BV29" s="428">
        <v>33080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91.7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2670979</v>
      </c>
      <c r="BO30" s="602"/>
      <c r="BP30" s="602"/>
      <c r="BQ30" s="602"/>
      <c r="BR30" s="602"/>
      <c r="BS30" s="602"/>
      <c r="BT30" s="602"/>
      <c r="BU30" s="603"/>
      <c r="BV30" s="601">
        <v>2627775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201</v>
      </c>
      <c r="V33" s="452"/>
      <c r="W33" s="417" t="s">
        <v>203</v>
      </c>
      <c r="X33" s="417"/>
      <c r="Y33" s="417"/>
      <c r="Z33" s="417"/>
      <c r="AA33" s="417"/>
      <c r="AB33" s="417"/>
      <c r="AC33" s="417"/>
      <c r="AD33" s="417"/>
      <c r="AE33" s="417"/>
      <c r="AF33" s="417"/>
      <c r="AG33" s="417"/>
      <c r="AH33" s="417"/>
      <c r="AI33" s="417"/>
      <c r="AJ33" s="417"/>
      <c r="AK33" s="417"/>
      <c r="AL33" s="215"/>
      <c r="AM33" s="452" t="s">
        <v>201</v>
      </c>
      <c r="AN33" s="452"/>
      <c r="AO33" s="417" t="s">
        <v>203</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201</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宮崎県北部広域事務組合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ウッドピア諸塚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宮崎県北部広域事務組合(特別会計)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エバーグリーン</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発電事業特別会計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入郷地区衛生組合</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林業公社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国民健康保険診療所事業特別会計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宮崎県市町村総合事務組合</v>
      </c>
      <c r="BZ37" s="615"/>
      <c r="CA37" s="615"/>
      <c r="CB37" s="615"/>
      <c r="CC37" s="615"/>
      <c r="CD37" s="615"/>
      <c r="CE37" s="615"/>
      <c r="CF37" s="615"/>
      <c r="CG37" s="615"/>
      <c r="CH37" s="615"/>
      <c r="CI37" s="615"/>
      <c r="CJ37" s="615"/>
      <c r="CK37" s="615"/>
      <c r="CL37" s="615"/>
      <c r="CM37" s="615"/>
      <c r="CN37" s="213"/>
      <c r="CO37" s="614">
        <f t="shared" si="3"/>
        <v>21</v>
      </c>
      <c r="CP37" s="614"/>
      <c r="CQ37" s="615" t="str">
        <f>IF('各会計、関係団体の財政状況及び健全化判断比率'!BS10="","",'各会計、関係団体の財政状況及び健全化判断比率'!BS10)</f>
        <v>耳川広域森林組合</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宮崎県市町村総合事務組合（市町村交通災害共済事業特別会計）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宮崎県市町村総合事務組合（自治会館管理運営特別会計）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日向東臼杵広域連合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宮崎県後期高齢者医療広域連合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宮崎県後期高齢者医療広域連合(特別会計)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0wfcqT2vL3uq5zB24LXt0SW2HNvMIV91DTDjbJmYA4KNMzBo2kfIpDHwTIO9uwya6Vdft0FQw+qrwybb1mWCg==" saltValue="JI3ObH4TJ6kRWZeO5VSD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7" t="s">
        <v>566</v>
      </c>
      <c r="D34" s="1217"/>
      <c r="E34" s="1218"/>
      <c r="F34" s="32">
        <v>4.34</v>
      </c>
      <c r="G34" s="33">
        <v>4.7699999999999996</v>
      </c>
      <c r="H34" s="33">
        <v>5.38</v>
      </c>
      <c r="I34" s="33">
        <v>4.8499999999999996</v>
      </c>
      <c r="J34" s="34">
        <v>4.38</v>
      </c>
      <c r="K34" s="22"/>
      <c r="L34" s="22"/>
      <c r="M34" s="22"/>
      <c r="N34" s="22"/>
      <c r="O34" s="22"/>
      <c r="P34" s="22"/>
    </row>
    <row r="35" spans="1:16" ht="39" customHeight="1" x14ac:dyDescent="0.15">
      <c r="A35" s="22"/>
      <c r="B35" s="35"/>
      <c r="C35" s="1211" t="s">
        <v>567</v>
      </c>
      <c r="D35" s="1212"/>
      <c r="E35" s="1213"/>
      <c r="F35" s="36">
        <v>0.65</v>
      </c>
      <c r="G35" s="37">
        <v>1.27</v>
      </c>
      <c r="H35" s="37">
        <v>1.32</v>
      </c>
      <c r="I35" s="37">
        <v>1.18</v>
      </c>
      <c r="J35" s="38">
        <v>1.3</v>
      </c>
      <c r="K35" s="22"/>
      <c r="L35" s="22"/>
      <c r="M35" s="22"/>
      <c r="N35" s="22"/>
      <c r="O35" s="22"/>
      <c r="P35" s="22"/>
    </row>
    <row r="36" spans="1:16" ht="39" customHeight="1" x14ac:dyDescent="0.15">
      <c r="A36" s="22"/>
      <c r="B36" s="35"/>
      <c r="C36" s="1211" t="s">
        <v>568</v>
      </c>
      <c r="D36" s="1212"/>
      <c r="E36" s="1213"/>
      <c r="F36" s="36">
        <v>0.65</v>
      </c>
      <c r="G36" s="37">
        <v>1</v>
      </c>
      <c r="H36" s="37">
        <v>0.71</v>
      </c>
      <c r="I36" s="37">
        <v>0.38</v>
      </c>
      <c r="J36" s="38">
        <v>0.83</v>
      </c>
      <c r="K36" s="22"/>
      <c r="L36" s="22"/>
      <c r="M36" s="22"/>
      <c r="N36" s="22"/>
      <c r="O36" s="22"/>
      <c r="P36" s="22"/>
    </row>
    <row r="37" spans="1:16" ht="39" customHeight="1" x14ac:dyDescent="0.15">
      <c r="A37" s="22"/>
      <c r="B37" s="35"/>
      <c r="C37" s="1211" t="s">
        <v>569</v>
      </c>
      <c r="D37" s="1212"/>
      <c r="E37" s="1213"/>
      <c r="F37" s="36">
        <v>1.34</v>
      </c>
      <c r="G37" s="37">
        <v>1.45</v>
      </c>
      <c r="H37" s="37">
        <v>1.1499999999999999</v>
      </c>
      <c r="I37" s="37">
        <v>1.67</v>
      </c>
      <c r="J37" s="38">
        <v>0.3</v>
      </c>
      <c r="K37" s="22"/>
      <c r="L37" s="22"/>
      <c r="M37" s="22"/>
      <c r="N37" s="22"/>
      <c r="O37" s="22"/>
      <c r="P37" s="22"/>
    </row>
    <row r="38" spans="1:16" ht="39" customHeight="1" x14ac:dyDescent="0.15">
      <c r="A38" s="22"/>
      <c r="B38" s="35"/>
      <c r="C38" s="1211" t="s">
        <v>570</v>
      </c>
      <c r="D38" s="1212"/>
      <c r="E38" s="1213"/>
      <c r="F38" s="36">
        <v>0.48</v>
      </c>
      <c r="G38" s="37">
        <v>0.16</v>
      </c>
      <c r="H38" s="37">
        <v>0.18</v>
      </c>
      <c r="I38" s="37">
        <v>0.13</v>
      </c>
      <c r="J38" s="38">
        <v>0.18</v>
      </c>
      <c r="K38" s="22"/>
      <c r="L38" s="22"/>
      <c r="M38" s="22"/>
      <c r="N38" s="22"/>
      <c r="O38" s="22"/>
      <c r="P38" s="22"/>
    </row>
    <row r="39" spans="1:16" ht="39" customHeight="1" x14ac:dyDescent="0.15">
      <c r="A39" s="22"/>
      <c r="B39" s="35"/>
      <c r="C39" s="1211" t="s">
        <v>571</v>
      </c>
      <c r="D39" s="1212"/>
      <c r="E39" s="1213"/>
      <c r="F39" s="36">
        <v>0.2</v>
      </c>
      <c r="G39" s="37">
        <v>7.0000000000000007E-2</v>
      </c>
      <c r="H39" s="37">
        <v>0.14000000000000001</v>
      </c>
      <c r="I39" s="37">
        <v>0.04</v>
      </c>
      <c r="J39" s="38">
        <v>0.12</v>
      </c>
      <c r="K39" s="22"/>
      <c r="L39" s="22"/>
      <c r="M39" s="22"/>
      <c r="N39" s="22"/>
      <c r="O39" s="22"/>
      <c r="P39" s="22"/>
    </row>
    <row r="40" spans="1:16" ht="39" customHeight="1" x14ac:dyDescent="0.15">
      <c r="A40" s="22"/>
      <c r="B40" s="35"/>
      <c r="C40" s="1211" t="s">
        <v>572</v>
      </c>
      <c r="D40" s="1212"/>
      <c r="E40" s="1213"/>
      <c r="F40" s="36">
        <v>0</v>
      </c>
      <c r="G40" s="37">
        <v>0.02</v>
      </c>
      <c r="H40" s="37">
        <v>0.05</v>
      </c>
      <c r="I40" s="37">
        <v>0.05</v>
      </c>
      <c r="J40" s="38">
        <v>7.0000000000000007E-2</v>
      </c>
      <c r="K40" s="22"/>
      <c r="L40" s="22"/>
      <c r="M40" s="22"/>
      <c r="N40" s="22"/>
      <c r="O40" s="22"/>
      <c r="P40" s="22"/>
    </row>
    <row r="41" spans="1:16" ht="39" customHeight="1" x14ac:dyDescent="0.15">
      <c r="A41" s="22"/>
      <c r="B41" s="35"/>
      <c r="C41" s="1211" t="s">
        <v>573</v>
      </c>
      <c r="D41" s="1212"/>
      <c r="E41" s="1213"/>
      <c r="F41" s="36" t="s">
        <v>516</v>
      </c>
      <c r="G41" s="37" t="s">
        <v>516</v>
      </c>
      <c r="H41" s="37" t="s">
        <v>516</v>
      </c>
      <c r="I41" s="37">
        <v>0.08</v>
      </c>
      <c r="J41" s="38">
        <v>0.05</v>
      </c>
      <c r="K41" s="22"/>
      <c r="L41" s="22"/>
      <c r="M41" s="22"/>
      <c r="N41" s="22"/>
      <c r="O41" s="22"/>
      <c r="P41" s="22"/>
    </row>
    <row r="42" spans="1:16" ht="39" customHeight="1" x14ac:dyDescent="0.15">
      <c r="A42" s="22"/>
      <c r="B42" s="39"/>
      <c r="C42" s="1211" t="s">
        <v>574</v>
      </c>
      <c r="D42" s="1212"/>
      <c r="E42" s="1213"/>
      <c r="F42" s="36" t="s">
        <v>516</v>
      </c>
      <c r="G42" s="37" t="s">
        <v>516</v>
      </c>
      <c r="H42" s="37" t="s">
        <v>516</v>
      </c>
      <c r="I42" s="37" t="s">
        <v>516</v>
      </c>
      <c r="J42" s="38" t="s">
        <v>516</v>
      </c>
      <c r="K42" s="22"/>
      <c r="L42" s="22"/>
      <c r="M42" s="22"/>
      <c r="N42" s="22"/>
      <c r="O42" s="22"/>
      <c r="P42" s="22"/>
    </row>
    <row r="43" spans="1:16" ht="39" customHeight="1" thickBot="1" x14ac:dyDescent="0.2">
      <c r="A43" s="22"/>
      <c r="B43" s="40"/>
      <c r="C43" s="1214" t="s">
        <v>575</v>
      </c>
      <c r="D43" s="1215"/>
      <c r="E43" s="1216"/>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1xvfRF5/R0jTPOHBR0F19xbmYsk2DzKmirAWMU+GzAyPhlFN7TiKHVcQQ4p9SRSjesszpcXmQOwbOEbLscODQ==" saltValue="C/DQ2yXOzTwmquFVbTwx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55" zoomScaleSheetLayoutView="55" workbookViewId="0">
      <selection activeCell="Q60" sqref="Q6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443</v>
      </c>
      <c r="L45" s="60">
        <v>417</v>
      </c>
      <c r="M45" s="60">
        <v>391</v>
      </c>
      <c r="N45" s="60">
        <v>329</v>
      </c>
      <c r="O45" s="61">
        <v>305</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516</v>
      </c>
      <c r="L46" s="64" t="s">
        <v>516</v>
      </c>
      <c r="M46" s="64" t="s">
        <v>516</v>
      </c>
      <c r="N46" s="64" t="s">
        <v>516</v>
      </c>
      <c r="O46" s="65" t="s">
        <v>516</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516</v>
      </c>
      <c r="L47" s="64" t="s">
        <v>516</v>
      </c>
      <c r="M47" s="64" t="s">
        <v>516</v>
      </c>
      <c r="N47" s="64" t="s">
        <v>516</v>
      </c>
      <c r="O47" s="65" t="s">
        <v>516</v>
      </c>
      <c r="P47" s="48"/>
      <c r="Q47" s="48"/>
      <c r="R47" s="48"/>
      <c r="S47" s="48"/>
      <c r="T47" s="48"/>
      <c r="U47" s="48"/>
    </row>
    <row r="48" spans="1:21" ht="30.75" customHeight="1" x14ac:dyDescent="0.15">
      <c r="A48" s="48"/>
      <c r="B48" s="1221"/>
      <c r="C48" s="1222"/>
      <c r="D48" s="62"/>
      <c r="E48" s="1227" t="s">
        <v>15</v>
      </c>
      <c r="F48" s="1227"/>
      <c r="G48" s="1227"/>
      <c r="H48" s="1227"/>
      <c r="I48" s="1227"/>
      <c r="J48" s="1228"/>
      <c r="K48" s="63">
        <v>20</v>
      </c>
      <c r="L48" s="64">
        <v>30</v>
      </c>
      <c r="M48" s="64">
        <v>28</v>
      </c>
      <c r="N48" s="64">
        <v>26</v>
      </c>
      <c r="O48" s="65">
        <v>27</v>
      </c>
      <c r="P48" s="48"/>
      <c r="Q48" s="48"/>
      <c r="R48" s="48"/>
      <c r="S48" s="48"/>
      <c r="T48" s="48"/>
      <c r="U48" s="48"/>
    </row>
    <row r="49" spans="1:21" ht="30.75" customHeight="1" x14ac:dyDescent="0.15">
      <c r="A49" s="48"/>
      <c r="B49" s="1221"/>
      <c r="C49" s="1222"/>
      <c r="D49" s="62"/>
      <c r="E49" s="1227" t="s">
        <v>16</v>
      </c>
      <c r="F49" s="1227"/>
      <c r="G49" s="1227"/>
      <c r="H49" s="1227"/>
      <c r="I49" s="1227"/>
      <c r="J49" s="1228"/>
      <c r="K49" s="63">
        <v>25</v>
      </c>
      <c r="L49" s="64">
        <v>28</v>
      </c>
      <c r="M49" s="64">
        <v>25</v>
      </c>
      <c r="N49" s="64">
        <v>17</v>
      </c>
      <c r="O49" s="65">
        <v>7</v>
      </c>
      <c r="P49" s="48"/>
      <c r="Q49" s="48"/>
      <c r="R49" s="48"/>
      <c r="S49" s="48"/>
      <c r="T49" s="48"/>
      <c r="U49" s="48"/>
    </row>
    <row r="50" spans="1:21" ht="30.75" customHeight="1" x14ac:dyDescent="0.15">
      <c r="A50" s="48"/>
      <c r="B50" s="1221"/>
      <c r="C50" s="1222"/>
      <c r="D50" s="62"/>
      <c r="E50" s="1227" t="s">
        <v>17</v>
      </c>
      <c r="F50" s="1227"/>
      <c r="G50" s="1227"/>
      <c r="H50" s="1227"/>
      <c r="I50" s="1227"/>
      <c r="J50" s="1228"/>
      <c r="K50" s="63">
        <v>15</v>
      </c>
      <c r="L50" s="64">
        <v>14</v>
      </c>
      <c r="M50" s="64">
        <v>12</v>
      </c>
      <c r="N50" s="64">
        <v>11</v>
      </c>
      <c r="O50" s="65">
        <v>10</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516</v>
      </c>
      <c r="L51" s="64" t="s">
        <v>516</v>
      </c>
      <c r="M51" s="64" t="s">
        <v>516</v>
      </c>
      <c r="N51" s="64" t="s">
        <v>516</v>
      </c>
      <c r="O51" s="65" t="s">
        <v>516</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371</v>
      </c>
      <c r="L52" s="64">
        <v>359</v>
      </c>
      <c r="M52" s="64">
        <v>332</v>
      </c>
      <c r="N52" s="64">
        <v>292</v>
      </c>
      <c r="O52" s="65">
        <v>270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132</v>
      </c>
      <c r="L53" s="69">
        <v>130</v>
      </c>
      <c r="M53" s="69">
        <v>124</v>
      </c>
      <c r="N53" s="69">
        <v>91</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35" t="s">
        <v>25</v>
      </c>
      <c r="C57" s="1236"/>
      <c r="D57" s="1239" t="s">
        <v>26</v>
      </c>
      <c r="E57" s="1240"/>
      <c r="F57" s="1240"/>
      <c r="G57" s="1240"/>
      <c r="H57" s="1240"/>
      <c r="I57" s="1240"/>
      <c r="J57" s="1241"/>
      <c r="K57" s="82" t="s">
        <v>581</v>
      </c>
      <c r="L57" s="83" t="s">
        <v>581</v>
      </c>
      <c r="M57" s="83" t="s">
        <v>581</v>
      </c>
      <c r="N57" s="83" t="s">
        <v>581</v>
      </c>
      <c r="O57" s="84" t="s">
        <v>581</v>
      </c>
    </row>
    <row r="58" spans="1:21" ht="31.5" customHeight="1" thickBot="1" x14ac:dyDescent="0.2">
      <c r="B58" s="1237"/>
      <c r="C58" s="1238"/>
      <c r="D58" s="1242" t="s">
        <v>27</v>
      </c>
      <c r="E58" s="1243"/>
      <c r="F58" s="1243"/>
      <c r="G58" s="1243"/>
      <c r="H58" s="1243"/>
      <c r="I58" s="1243"/>
      <c r="J58" s="1244"/>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ea8p8g2W7BZfhbIVt9t5Q2VYQmSL40hfoiwa5uisNfDtZhrJGX+4Q0V88NHgP0vzd8PN/NiVifCxZjtsZQ==" saltValue="Q3EJs+KoFcfMNyB4yvn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28" zoomScaleSheetLayoutView="100" workbookViewId="0">
      <selection activeCell="M53" sqref="M53"/>
    </sheetView>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5" t="s">
        <v>30</v>
      </c>
      <c r="C41" s="1246"/>
      <c r="D41" s="101"/>
      <c r="E41" s="1251" t="s">
        <v>31</v>
      </c>
      <c r="F41" s="1251"/>
      <c r="G41" s="1251"/>
      <c r="H41" s="1252"/>
      <c r="I41" s="102">
        <v>2920</v>
      </c>
      <c r="J41" s="103">
        <v>2946</v>
      </c>
      <c r="K41" s="103">
        <v>2864</v>
      </c>
      <c r="L41" s="103">
        <v>2951</v>
      </c>
      <c r="M41" s="104">
        <v>2964</v>
      </c>
    </row>
    <row r="42" spans="2:13" ht="27.75" customHeight="1" x14ac:dyDescent="0.15">
      <c r="B42" s="1247"/>
      <c r="C42" s="1248"/>
      <c r="D42" s="105"/>
      <c r="E42" s="1253" t="s">
        <v>32</v>
      </c>
      <c r="F42" s="1253"/>
      <c r="G42" s="1253"/>
      <c r="H42" s="1254"/>
      <c r="I42" s="106">
        <v>87</v>
      </c>
      <c r="J42" s="107">
        <v>73</v>
      </c>
      <c r="K42" s="107">
        <v>73</v>
      </c>
      <c r="L42" s="107">
        <v>61</v>
      </c>
      <c r="M42" s="108">
        <v>50</v>
      </c>
    </row>
    <row r="43" spans="2:13" ht="27.75" customHeight="1" x14ac:dyDescent="0.15">
      <c r="B43" s="1247"/>
      <c r="C43" s="1248"/>
      <c r="D43" s="105"/>
      <c r="E43" s="1253" t="s">
        <v>33</v>
      </c>
      <c r="F43" s="1253"/>
      <c r="G43" s="1253"/>
      <c r="H43" s="1254"/>
      <c r="I43" s="106">
        <v>184</v>
      </c>
      <c r="J43" s="107">
        <v>266</v>
      </c>
      <c r="K43" s="107">
        <v>224</v>
      </c>
      <c r="L43" s="107">
        <v>208</v>
      </c>
      <c r="M43" s="108">
        <v>189</v>
      </c>
    </row>
    <row r="44" spans="2:13" ht="27.75" customHeight="1" x14ac:dyDescent="0.15">
      <c r="B44" s="1247"/>
      <c r="C44" s="1248"/>
      <c r="D44" s="105"/>
      <c r="E44" s="1253" t="s">
        <v>34</v>
      </c>
      <c r="F44" s="1253"/>
      <c r="G44" s="1253"/>
      <c r="H44" s="1254"/>
      <c r="I44" s="106">
        <v>93</v>
      </c>
      <c r="J44" s="107">
        <v>66</v>
      </c>
      <c r="K44" s="107">
        <v>42</v>
      </c>
      <c r="L44" s="107">
        <v>35</v>
      </c>
      <c r="M44" s="108">
        <v>19</v>
      </c>
    </row>
    <row r="45" spans="2:13" ht="27.75" customHeight="1" x14ac:dyDescent="0.15">
      <c r="B45" s="1247"/>
      <c r="C45" s="1248"/>
      <c r="D45" s="105"/>
      <c r="E45" s="1253" t="s">
        <v>35</v>
      </c>
      <c r="F45" s="1253"/>
      <c r="G45" s="1253"/>
      <c r="H45" s="1254"/>
      <c r="I45" s="106">
        <v>276</v>
      </c>
      <c r="J45" s="107">
        <v>253</v>
      </c>
      <c r="K45" s="107">
        <v>247</v>
      </c>
      <c r="L45" s="107">
        <v>312</v>
      </c>
      <c r="M45" s="108">
        <v>308</v>
      </c>
    </row>
    <row r="46" spans="2:13" ht="27.75" customHeight="1" x14ac:dyDescent="0.15">
      <c r="B46" s="1247"/>
      <c r="C46" s="1248"/>
      <c r="D46" s="109"/>
      <c r="E46" s="1253" t="s">
        <v>36</v>
      </c>
      <c r="F46" s="1253"/>
      <c r="G46" s="1253"/>
      <c r="H46" s="1254"/>
      <c r="I46" s="106" t="s">
        <v>516</v>
      </c>
      <c r="J46" s="107" t="s">
        <v>516</v>
      </c>
      <c r="K46" s="107">
        <v>4</v>
      </c>
      <c r="L46" s="107">
        <v>4</v>
      </c>
      <c r="M46" s="108">
        <v>4</v>
      </c>
    </row>
    <row r="47" spans="2:13" ht="27.75" customHeight="1" x14ac:dyDescent="0.15">
      <c r="B47" s="1247"/>
      <c r="C47" s="1248"/>
      <c r="D47" s="110"/>
      <c r="E47" s="1255" t="s">
        <v>37</v>
      </c>
      <c r="F47" s="1256"/>
      <c r="G47" s="1256"/>
      <c r="H47" s="1257"/>
      <c r="I47" s="106" t="s">
        <v>516</v>
      </c>
      <c r="J47" s="107" t="s">
        <v>516</v>
      </c>
      <c r="K47" s="107" t="s">
        <v>516</v>
      </c>
      <c r="L47" s="107" t="s">
        <v>516</v>
      </c>
      <c r="M47" s="108" t="s">
        <v>516</v>
      </c>
    </row>
    <row r="48" spans="2:13" ht="27.75" customHeight="1" x14ac:dyDescent="0.15">
      <c r="B48" s="1247"/>
      <c r="C48" s="1248"/>
      <c r="D48" s="105"/>
      <c r="E48" s="1253" t="s">
        <v>38</v>
      </c>
      <c r="F48" s="1253"/>
      <c r="G48" s="1253"/>
      <c r="H48" s="1254"/>
      <c r="I48" s="106" t="s">
        <v>516</v>
      </c>
      <c r="J48" s="107" t="s">
        <v>516</v>
      </c>
      <c r="K48" s="107" t="s">
        <v>516</v>
      </c>
      <c r="L48" s="107" t="s">
        <v>516</v>
      </c>
      <c r="M48" s="108" t="s">
        <v>516</v>
      </c>
    </row>
    <row r="49" spans="2:13" ht="27.75" customHeight="1" x14ac:dyDescent="0.15">
      <c r="B49" s="1249"/>
      <c r="C49" s="1250"/>
      <c r="D49" s="105"/>
      <c r="E49" s="1253" t="s">
        <v>39</v>
      </c>
      <c r="F49" s="1253"/>
      <c r="G49" s="1253"/>
      <c r="H49" s="1254"/>
      <c r="I49" s="106" t="s">
        <v>516</v>
      </c>
      <c r="J49" s="107" t="s">
        <v>516</v>
      </c>
      <c r="K49" s="107" t="s">
        <v>516</v>
      </c>
      <c r="L49" s="107" t="s">
        <v>516</v>
      </c>
      <c r="M49" s="108" t="s">
        <v>516</v>
      </c>
    </row>
    <row r="50" spans="2:13" ht="27.75" customHeight="1" x14ac:dyDescent="0.15">
      <c r="B50" s="1258" t="s">
        <v>40</v>
      </c>
      <c r="C50" s="1259"/>
      <c r="D50" s="111"/>
      <c r="E50" s="1253" t="s">
        <v>41</v>
      </c>
      <c r="F50" s="1253"/>
      <c r="G50" s="1253"/>
      <c r="H50" s="1254"/>
      <c r="I50" s="106">
        <v>3446</v>
      </c>
      <c r="J50" s="107">
        <v>3583</v>
      </c>
      <c r="K50" s="107">
        <v>3793</v>
      </c>
      <c r="L50" s="107">
        <v>3937</v>
      </c>
      <c r="M50" s="108">
        <v>3915</v>
      </c>
    </row>
    <row r="51" spans="2:13" ht="27.75" customHeight="1" x14ac:dyDescent="0.15">
      <c r="B51" s="1247"/>
      <c r="C51" s="1248"/>
      <c r="D51" s="105"/>
      <c r="E51" s="1253" t="s">
        <v>42</v>
      </c>
      <c r="F51" s="1253"/>
      <c r="G51" s="1253"/>
      <c r="H51" s="1254"/>
      <c r="I51" s="106" t="s">
        <v>516</v>
      </c>
      <c r="J51" s="107" t="s">
        <v>516</v>
      </c>
      <c r="K51" s="107" t="s">
        <v>516</v>
      </c>
      <c r="L51" s="107" t="s">
        <v>516</v>
      </c>
      <c r="M51" s="108" t="s">
        <v>516</v>
      </c>
    </row>
    <row r="52" spans="2:13" ht="27.75" customHeight="1" x14ac:dyDescent="0.15">
      <c r="B52" s="1249"/>
      <c r="C52" s="1250"/>
      <c r="D52" s="105"/>
      <c r="E52" s="1253" t="s">
        <v>43</v>
      </c>
      <c r="F52" s="1253"/>
      <c r="G52" s="1253"/>
      <c r="H52" s="1254"/>
      <c r="I52" s="106">
        <v>2379</v>
      </c>
      <c r="J52" s="107">
        <v>2484</v>
      </c>
      <c r="K52" s="107">
        <v>2422</v>
      </c>
      <c r="L52" s="107">
        <v>2490</v>
      </c>
      <c r="M52" s="108">
        <v>2479</v>
      </c>
    </row>
    <row r="53" spans="2:13" ht="27.75" customHeight="1" thickBot="1" x14ac:dyDescent="0.2">
      <c r="B53" s="1260" t="s">
        <v>44</v>
      </c>
      <c r="C53" s="1261"/>
      <c r="D53" s="112"/>
      <c r="E53" s="1262" t="s">
        <v>45</v>
      </c>
      <c r="F53" s="1262"/>
      <c r="G53" s="1262"/>
      <c r="H53" s="1263"/>
      <c r="I53" s="113">
        <v>-2264</v>
      </c>
      <c r="J53" s="114">
        <v>-2462</v>
      </c>
      <c r="K53" s="114">
        <v>-2761</v>
      </c>
      <c r="L53" s="114">
        <v>-2856</v>
      </c>
      <c r="M53" s="115">
        <v>-2859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gHDPgigsZo8Vpy/5MLC7T/m/U6OBfV9sysHSfu/xDXlG7QK2mKUZ3MzOlAkVEBqyGTocJPaRxUsAdTrY57rw==" saltValue="/MJ6IWpvOb8dd9lIXUgo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1" zoomScale="70" zoomScaleNormal="70" zoomScaleSheetLayoutView="100" workbookViewId="0">
      <selection activeCell="H61" sqref="H61"/>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72" t="s">
        <v>48</v>
      </c>
      <c r="D55" s="1272"/>
      <c r="E55" s="1273"/>
      <c r="F55" s="127">
        <v>1046</v>
      </c>
      <c r="G55" s="127">
        <v>1056</v>
      </c>
      <c r="H55" s="128">
        <v>967</v>
      </c>
    </row>
    <row r="56" spans="2:8" ht="52.5" customHeight="1" x14ac:dyDescent="0.15">
      <c r="B56" s="129"/>
      <c r="C56" s="1274" t="s">
        <v>49</v>
      </c>
      <c r="D56" s="1274"/>
      <c r="E56" s="1275"/>
      <c r="F56" s="130">
        <v>33</v>
      </c>
      <c r="G56" s="130">
        <v>33</v>
      </c>
      <c r="H56" s="131">
        <v>33</v>
      </c>
    </row>
    <row r="57" spans="2:8" ht="53.25" customHeight="1" x14ac:dyDescent="0.15">
      <c r="B57" s="129"/>
      <c r="C57" s="1276" t="s">
        <v>50</v>
      </c>
      <c r="D57" s="1276"/>
      <c r="E57" s="1277"/>
      <c r="F57" s="132">
        <v>2494</v>
      </c>
      <c r="G57" s="132">
        <v>2628</v>
      </c>
      <c r="H57" s="133">
        <v>2671</v>
      </c>
    </row>
    <row r="58" spans="2:8" ht="45.75" customHeight="1" x14ac:dyDescent="0.15">
      <c r="B58" s="134"/>
      <c r="C58" s="1264" t="s">
        <v>595</v>
      </c>
      <c r="D58" s="1265"/>
      <c r="E58" s="1266"/>
      <c r="F58" s="135">
        <v>1215</v>
      </c>
      <c r="G58" s="135">
        <v>1216</v>
      </c>
      <c r="H58" s="136">
        <v>1256</v>
      </c>
    </row>
    <row r="59" spans="2:8" ht="45.75" customHeight="1" x14ac:dyDescent="0.15">
      <c r="B59" s="134"/>
      <c r="C59" s="1264" t="s">
        <v>596</v>
      </c>
      <c r="D59" s="1265"/>
      <c r="E59" s="1266"/>
      <c r="F59" s="135">
        <v>652</v>
      </c>
      <c r="G59" s="135">
        <v>786</v>
      </c>
      <c r="H59" s="136">
        <v>789</v>
      </c>
    </row>
    <row r="60" spans="2:8" ht="45.75" customHeight="1" x14ac:dyDescent="0.15">
      <c r="B60" s="134"/>
      <c r="C60" s="1264" t="s">
        <v>597</v>
      </c>
      <c r="D60" s="1265"/>
      <c r="E60" s="1266"/>
      <c r="F60" s="135">
        <v>301</v>
      </c>
      <c r="G60" s="135">
        <v>301</v>
      </c>
      <c r="H60" s="136">
        <v>301</v>
      </c>
    </row>
    <row r="61" spans="2:8" ht="45.75" customHeight="1" x14ac:dyDescent="0.15">
      <c r="B61" s="134"/>
      <c r="C61" s="1264" t="s">
        <v>598</v>
      </c>
      <c r="D61" s="1265"/>
      <c r="E61" s="1266"/>
      <c r="F61" s="135">
        <v>135</v>
      </c>
      <c r="G61" s="135">
        <v>135</v>
      </c>
      <c r="H61" s="136">
        <v>135</v>
      </c>
    </row>
    <row r="62" spans="2:8" ht="45.75" customHeight="1" thickBot="1" x14ac:dyDescent="0.2">
      <c r="B62" s="137"/>
      <c r="C62" s="1267" t="s">
        <v>599</v>
      </c>
      <c r="D62" s="1268"/>
      <c r="E62" s="1269"/>
      <c r="F62" s="138">
        <v>108</v>
      </c>
      <c r="G62" s="138">
        <v>108</v>
      </c>
      <c r="H62" s="139">
        <v>108</v>
      </c>
    </row>
    <row r="63" spans="2:8" ht="52.5" customHeight="1" thickBot="1" x14ac:dyDescent="0.2">
      <c r="B63" s="140"/>
      <c r="C63" s="1270" t="s">
        <v>51</v>
      </c>
      <c r="D63" s="1270"/>
      <c r="E63" s="1271"/>
      <c r="F63" s="141">
        <v>3573</v>
      </c>
      <c r="G63" s="141">
        <v>3717</v>
      </c>
      <c r="H63" s="142">
        <v>3672</v>
      </c>
    </row>
    <row r="64" spans="2:8" ht="15" customHeight="1" x14ac:dyDescent="0.15"/>
    <row r="65" ht="0" hidden="1" customHeight="1" x14ac:dyDescent="0.15"/>
    <row r="66" ht="0" hidden="1" customHeight="1" x14ac:dyDescent="0.15"/>
  </sheetData>
  <sheetProtection algorithmName="SHA-512" hashValue="yHXmhmAB0qQ+KoQiE/yS5yxqoPYKL6bbTJy8IbQ0vT1lTz0XLQpVjIm8iYUhNr4rQzeOumw9UnaXOjyGy/fWXQ==" saltValue="gyytSRVUXihoJWthGFP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620304</v>
      </c>
      <c r="E3" s="161"/>
      <c r="F3" s="162">
        <v>333013</v>
      </c>
      <c r="G3" s="163"/>
      <c r="H3" s="164"/>
    </row>
    <row r="4" spans="1:8" x14ac:dyDescent="0.15">
      <c r="A4" s="165"/>
      <c r="B4" s="166"/>
      <c r="C4" s="167"/>
      <c r="D4" s="168">
        <v>266823</v>
      </c>
      <c r="E4" s="169"/>
      <c r="F4" s="170">
        <v>126732</v>
      </c>
      <c r="G4" s="171"/>
      <c r="H4" s="172"/>
    </row>
    <row r="5" spans="1:8" x14ac:dyDescent="0.15">
      <c r="A5" s="153" t="s">
        <v>550</v>
      </c>
      <c r="B5" s="158"/>
      <c r="C5" s="159"/>
      <c r="D5" s="160">
        <v>607871</v>
      </c>
      <c r="E5" s="161"/>
      <c r="F5" s="162">
        <v>280458</v>
      </c>
      <c r="G5" s="163"/>
      <c r="H5" s="164"/>
    </row>
    <row r="6" spans="1:8" x14ac:dyDescent="0.15">
      <c r="A6" s="165"/>
      <c r="B6" s="166"/>
      <c r="C6" s="167"/>
      <c r="D6" s="168">
        <v>378204</v>
      </c>
      <c r="E6" s="169"/>
      <c r="F6" s="170">
        <v>127286</v>
      </c>
      <c r="G6" s="171"/>
      <c r="H6" s="172"/>
    </row>
    <row r="7" spans="1:8" x14ac:dyDescent="0.15">
      <c r="A7" s="153" t="s">
        <v>551</v>
      </c>
      <c r="B7" s="158"/>
      <c r="C7" s="159"/>
      <c r="D7" s="160">
        <v>484477</v>
      </c>
      <c r="E7" s="161"/>
      <c r="F7" s="162">
        <v>291945</v>
      </c>
      <c r="G7" s="163"/>
      <c r="H7" s="164"/>
    </row>
    <row r="8" spans="1:8" x14ac:dyDescent="0.15">
      <c r="A8" s="165"/>
      <c r="B8" s="166"/>
      <c r="C8" s="167"/>
      <c r="D8" s="168">
        <v>265492</v>
      </c>
      <c r="E8" s="169"/>
      <c r="F8" s="170">
        <v>127651</v>
      </c>
      <c r="G8" s="171"/>
      <c r="H8" s="172"/>
    </row>
    <row r="9" spans="1:8" x14ac:dyDescent="0.15">
      <c r="A9" s="153" t="s">
        <v>552</v>
      </c>
      <c r="B9" s="158"/>
      <c r="C9" s="159"/>
      <c r="D9" s="160">
        <v>512566</v>
      </c>
      <c r="E9" s="161"/>
      <c r="F9" s="162">
        <v>291173</v>
      </c>
      <c r="G9" s="163"/>
      <c r="H9" s="164"/>
    </row>
    <row r="10" spans="1:8" x14ac:dyDescent="0.15">
      <c r="A10" s="165"/>
      <c r="B10" s="166"/>
      <c r="C10" s="167"/>
      <c r="D10" s="168">
        <v>338952</v>
      </c>
      <c r="E10" s="169"/>
      <c r="F10" s="170">
        <v>119071</v>
      </c>
      <c r="G10" s="171"/>
      <c r="H10" s="172"/>
    </row>
    <row r="11" spans="1:8" x14ac:dyDescent="0.15">
      <c r="A11" s="153" t="s">
        <v>553</v>
      </c>
      <c r="B11" s="158"/>
      <c r="C11" s="159"/>
      <c r="D11" s="160">
        <v>583055</v>
      </c>
      <c r="E11" s="161"/>
      <c r="F11" s="162">
        <v>271581</v>
      </c>
      <c r="G11" s="163"/>
      <c r="H11" s="164"/>
    </row>
    <row r="12" spans="1:8" x14ac:dyDescent="0.15">
      <c r="A12" s="165"/>
      <c r="B12" s="166"/>
      <c r="C12" s="173"/>
      <c r="D12" s="168">
        <v>293420</v>
      </c>
      <c r="E12" s="169"/>
      <c r="F12" s="170">
        <v>117844</v>
      </c>
      <c r="G12" s="171"/>
      <c r="H12" s="172"/>
    </row>
    <row r="13" spans="1:8" x14ac:dyDescent="0.15">
      <c r="A13" s="153"/>
      <c r="B13" s="158"/>
      <c r="C13" s="174"/>
      <c r="D13" s="175">
        <v>561655</v>
      </c>
      <c r="E13" s="176"/>
      <c r="F13" s="177">
        <v>293634</v>
      </c>
      <c r="G13" s="178"/>
      <c r="H13" s="164"/>
    </row>
    <row r="14" spans="1:8" x14ac:dyDescent="0.15">
      <c r="A14" s="165"/>
      <c r="B14" s="166"/>
      <c r="C14" s="167"/>
      <c r="D14" s="168">
        <v>308578</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4.3499999999999996</v>
      </c>
      <c r="C19" s="179">
        <f>ROUND(VALUE(SUBSTITUTE(実質収支比率等に係る経年分析!G$48,"▲","-")),2)</f>
        <v>4.78</v>
      </c>
      <c r="D19" s="179">
        <f>ROUND(VALUE(SUBSTITUTE(実質収支比率等に係る経年分析!H$48,"▲","-")),2)</f>
        <v>5.38</v>
      </c>
      <c r="E19" s="179">
        <f>ROUND(VALUE(SUBSTITUTE(実質収支比率等に係る経年分析!I$48,"▲","-")),2)</f>
        <v>4.8499999999999996</v>
      </c>
      <c r="F19" s="179">
        <f>ROUND(VALUE(SUBSTITUTE(実質収支比率等に係る経年分析!J$48,"▲","-")),2)</f>
        <v>4.38</v>
      </c>
    </row>
    <row r="20" spans="1:11" x14ac:dyDescent="0.15">
      <c r="A20" s="179" t="s">
        <v>55</v>
      </c>
      <c r="B20" s="179">
        <f>ROUND(VALUE(SUBSTITUTE(実質収支比率等に係る経年分析!F$47,"▲","-")),2)</f>
        <v>49.92</v>
      </c>
      <c r="C20" s="179">
        <f>ROUND(VALUE(SUBSTITUTE(実質収支比率等に係る経年分析!G$47,"▲","-")),2)</f>
        <v>49.08</v>
      </c>
      <c r="D20" s="179">
        <f>ROUND(VALUE(SUBSTITUTE(実質収支比率等に係る経年分析!H$47,"▲","-")),2)</f>
        <v>51.81</v>
      </c>
      <c r="E20" s="179">
        <f>ROUND(VALUE(SUBSTITUTE(実質収支比率等に係る経年分析!I$47,"▲","-")),2)</f>
        <v>55.99</v>
      </c>
      <c r="F20" s="179">
        <f>ROUND(VALUE(SUBSTITUTE(実質収支比率等に係る経年分析!J$47,"▲","-")),2)</f>
        <v>54.39</v>
      </c>
    </row>
    <row r="21" spans="1:11" x14ac:dyDescent="0.15">
      <c r="A21" s="179" t="s">
        <v>56</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0.68</v>
      </c>
      <c r="D21" s="179">
        <f>IF(ISNUMBER(VALUE(SUBSTITUTE(実質収支比率等に係る経年分析!H$49,"▲","-"))),ROUND(VALUE(SUBSTITUTE(実質収支比率等に係る経年分析!H$49,"▲","-")),2),NA())</f>
        <v>2.16</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-5.72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発電事業特別会計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1.1499999999999999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0.83</v>
      </c>
    </row>
    <row r="35" spans="1:16" x14ac:dyDescent="0.15">
      <c r="A35" s="180" t="str">
        <f>IF(連結実質赤字比率に係る赤字・黒字の構成分析!C$35="",NA(),連結実質赤字比率に係る赤字・黒字の構成分析!C$35)</f>
        <v>国民健康保険診療所事業特別会計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4.7699999999999996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371</v>
      </c>
      <c r="E42" s="181"/>
      <c r="F42" s="181"/>
      <c r="G42" s="181">
        <f>'実質公債費比率（分子）の構造'!L$52</f>
        <v>359</v>
      </c>
      <c r="H42" s="181"/>
      <c r="I42" s="181"/>
      <c r="J42" s="181">
        <f>'実質公債費比率（分子）の構造'!M$52</f>
        <v>332</v>
      </c>
      <c r="K42" s="181"/>
      <c r="L42" s="181"/>
      <c r="M42" s="181">
        <f>'実質公債費比率（分子）の構造'!N$52</f>
        <v>292</v>
      </c>
      <c r="N42" s="181"/>
      <c r="O42" s="181"/>
      <c r="P42" s="181">
        <f>'実質公債費比率（分子）の構造'!O$52</f>
        <v>270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15</v>
      </c>
      <c r="C44" s="181"/>
      <c r="D44" s="181"/>
      <c r="E44" s="181">
        <f>'実質公債費比率（分子）の構造'!L$50</f>
        <v>14</v>
      </c>
      <c r="F44" s="181"/>
      <c r="G44" s="181"/>
      <c r="H44" s="181">
        <f>'実質公債費比率（分子）の構造'!M$50</f>
        <v>12</v>
      </c>
      <c r="I44" s="181"/>
      <c r="J44" s="181"/>
      <c r="K44" s="181">
        <f>'実質公債費比率（分子）の構造'!N$50</f>
        <v>11</v>
      </c>
      <c r="L44" s="181"/>
      <c r="M44" s="181"/>
      <c r="N44" s="181">
        <f>'実質公債費比率（分子）の構造'!O$50</f>
        <v>10</v>
      </c>
      <c r="O44" s="181"/>
      <c r="P44" s="181"/>
    </row>
    <row r="45" spans="1:16" x14ac:dyDescent="0.15">
      <c r="A45" s="181" t="s">
        <v>66</v>
      </c>
      <c r="B45" s="181">
        <f>'実質公債費比率（分子）の構造'!K$49</f>
        <v>25</v>
      </c>
      <c r="C45" s="181"/>
      <c r="D45" s="181"/>
      <c r="E45" s="181">
        <f>'実質公債費比率（分子）の構造'!L$49</f>
        <v>28</v>
      </c>
      <c r="F45" s="181"/>
      <c r="G45" s="181"/>
      <c r="H45" s="181">
        <f>'実質公債費比率（分子）の構造'!M$49</f>
        <v>25</v>
      </c>
      <c r="I45" s="181"/>
      <c r="J45" s="181"/>
      <c r="K45" s="181">
        <f>'実質公債費比率（分子）の構造'!N$49</f>
        <v>17</v>
      </c>
      <c r="L45" s="181"/>
      <c r="M45" s="181"/>
      <c r="N45" s="181">
        <f>'実質公債費比率（分子）の構造'!O$49</f>
        <v>7</v>
      </c>
      <c r="O45" s="181"/>
      <c r="P45" s="181"/>
    </row>
    <row r="46" spans="1:16" x14ac:dyDescent="0.15">
      <c r="A46" s="181" t="s">
        <v>67</v>
      </c>
      <c r="B46" s="181">
        <f>'実質公債費比率（分子）の構造'!K$48</f>
        <v>20</v>
      </c>
      <c r="C46" s="181"/>
      <c r="D46" s="181"/>
      <c r="E46" s="181">
        <f>'実質公債費比率（分子）の構造'!L$48</f>
        <v>30</v>
      </c>
      <c r="F46" s="181"/>
      <c r="G46" s="181"/>
      <c r="H46" s="181">
        <f>'実質公債費比率（分子）の構造'!M$48</f>
        <v>28</v>
      </c>
      <c r="I46" s="181"/>
      <c r="J46" s="181"/>
      <c r="K46" s="181">
        <f>'実質公債費比率（分子）の構造'!N$48</f>
        <v>26</v>
      </c>
      <c r="L46" s="181"/>
      <c r="M46" s="181"/>
      <c r="N46" s="181">
        <f>'実質公債費比率（分子）の構造'!O$48</f>
        <v>27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443</v>
      </c>
      <c r="C49" s="181"/>
      <c r="D49" s="181"/>
      <c r="E49" s="181">
        <f>'実質公債費比率（分子）の構造'!L$45</f>
        <v>417</v>
      </c>
      <c r="F49" s="181"/>
      <c r="G49" s="181"/>
      <c r="H49" s="181">
        <f>'実質公債費比率（分子）の構造'!M$45</f>
        <v>391</v>
      </c>
      <c r="I49" s="181"/>
      <c r="J49" s="181"/>
      <c r="K49" s="181">
        <f>'実質公債費比率（分子）の構造'!N$45</f>
        <v>329</v>
      </c>
      <c r="L49" s="181"/>
      <c r="M49" s="181"/>
      <c r="N49" s="181">
        <f>'実質公債費比率（分子）の構造'!O$45</f>
        <v>305</v>
      </c>
      <c r="O49" s="181"/>
      <c r="P49" s="181"/>
    </row>
    <row r="50" spans="1:16" x14ac:dyDescent="0.15">
      <c r="A50" s="181" t="s">
        <v>71</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130</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91</v>
      </c>
      <c r="M50" s="181" t="e">
        <f>NA()</f>
        <v>#N/A</v>
      </c>
      <c r="N50" s="181" t="e">
        <f>NA()</f>
        <v>#N/A</v>
      </c>
      <c r="O50" s="181">
        <f>IF(ISNUMBER('実質公債費比率（分子）の構造'!O$53),'実質公債費比率（分子）の構造'!O$53,NA())</f>
        <v>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2379</v>
      </c>
      <c r="E56" s="180"/>
      <c r="F56" s="180"/>
      <c r="G56" s="180">
        <f>'将来負担比率（分子）の構造'!J$52</f>
        <v>2484</v>
      </c>
      <c r="H56" s="180"/>
      <c r="I56" s="180"/>
      <c r="J56" s="180">
        <f>'将来負担比率（分子）の構造'!K$52</f>
        <v>2422</v>
      </c>
      <c r="K56" s="180"/>
      <c r="L56" s="180"/>
      <c r="M56" s="180">
        <f>'将来負担比率（分子）の構造'!L$52</f>
        <v>2490</v>
      </c>
      <c r="N56" s="180"/>
      <c r="O56" s="180"/>
      <c r="P56" s="180">
        <f>'将来負担比率（分子）の構造'!M$52</f>
        <v>2479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3446</v>
      </c>
      <c r="E58" s="180"/>
      <c r="F58" s="180"/>
      <c r="G58" s="180">
        <f>'将来負担比率（分子）の構造'!J$50</f>
        <v>3583</v>
      </c>
      <c r="H58" s="180"/>
      <c r="I58" s="180"/>
      <c r="J58" s="180">
        <f>'将来負担比率（分子）の構造'!K$50</f>
        <v>3793</v>
      </c>
      <c r="K58" s="180"/>
      <c r="L58" s="180"/>
      <c r="M58" s="180">
        <f>'将来負担比率（分子）の構造'!L$50</f>
        <v>3937</v>
      </c>
      <c r="N58" s="180"/>
      <c r="O58" s="180"/>
      <c r="P58" s="180">
        <f>'将来負担比率（分子）の構造'!M$50</f>
        <v>3915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4</v>
      </c>
      <c r="I61" s="180"/>
      <c r="J61" s="180"/>
      <c r="K61" s="180">
        <f>'将来負担比率（分子）の構造'!L$46</f>
        <v>4</v>
      </c>
      <c r="L61" s="180"/>
      <c r="M61" s="180"/>
      <c r="N61" s="180">
        <f>'将来負担比率（分子）の構造'!M$46</f>
        <v>4</v>
      </c>
      <c r="O61" s="180"/>
      <c r="P61" s="180"/>
    </row>
    <row r="62" spans="1:16" x14ac:dyDescent="0.15">
      <c r="A62" s="180" t="s">
        <v>35</v>
      </c>
      <c r="B62" s="180">
        <f>'将来負担比率（分子）の構造'!I$45</f>
        <v>276</v>
      </c>
      <c r="C62" s="180"/>
      <c r="D62" s="180"/>
      <c r="E62" s="180">
        <f>'将来負担比率（分子）の構造'!J$45</f>
        <v>253</v>
      </c>
      <c r="F62" s="180"/>
      <c r="G62" s="180"/>
      <c r="H62" s="180">
        <f>'将来負担比率（分子）の構造'!K$45</f>
        <v>247</v>
      </c>
      <c r="I62" s="180"/>
      <c r="J62" s="180"/>
      <c r="K62" s="180">
        <f>'将来負担比率（分子）の構造'!L$45</f>
        <v>312</v>
      </c>
      <c r="L62" s="180"/>
      <c r="M62" s="180"/>
      <c r="N62" s="180">
        <f>'将来負担比率（分子）の構造'!M$45</f>
        <v>308</v>
      </c>
      <c r="O62" s="180"/>
      <c r="P62" s="180"/>
    </row>
    <row r="63" spans="1:16" x14ac:dyDescent="0.15">
      <c r="A63" s="180" t="s">
        <v>34</v>
      </c>
      <c r="B63" s="180">
        <f>'将来負担比率（分子）の構造'!I$44</f>
        <v>93</v>
      </c>
      <c r="C63" s="180"/>
      <c r="D63" s="180"/>
      <c r="E63" s="180">
        <f>'将来負担比率（分子）の構造'!J$44</f>
        <v>66</v>
      </c>
      <c r="F63" s="180"/>
      <c r="G63" s="180"/>
      <c r="H63" s="180">
        <f>'将来負担比率（分子）の構造'!K$44</f>
        <v>42</v>
      </c>
      <c r="I63" s="180"/>
      <c r="J63" s="180"/>
      <c r="K63" s="180">
        <f>'将来負担比率（分子）の構造'!L$44</f>
        <v>35</v>
      </c>
      <c r="L63" s="180"/>
      <c r="M63" s="180"/>
      <c r="N63" s="180">
        <f>'将来負担比率（分子）の構造'!M$44</f>
        <v>19</v>
      </c>
      <c r="O63" s="180"/>
      <c r="P63" s="180"/>
    </row>
    <row r="64" spans="1:16" x14ac:dyDescent="0.15">
      <c r="A64" s="180" t="s">
        <v>33</v>
      </c>
      <c r="B64" s="180">
        <f>'将来負担比率（分子）の構造'!I$43</f>
        <v>184</v>
      </c>
      <c r="C64" s="180"/>
      <c r="D64" s="180"/>
      <c r="E64" s="180">
        <f>'将来負担比率（分子）の構造'!J$43</f>
        <v>266</v>
      </c>
      <c r="F64" s="180"/>
      <c r="G64" s="180"/>
      <c r="H64" s="180">
        <f>'将来負担比率（分子）の構造'!K$43</f>
        <v>224</v>
      </c>
      <c r="I64" s="180"/>
      <c r="J64" s="180"/>
      <c r="K64" s="180">
        <f>'将来負担比率（分子）の構造'!L$43</f>
        <v>208</v>
      </c>
      <c r="L64" s="180"/>
      <c r="M64" s="180"/>
      <c r="N64" s="180">
        <f>'将来負担比率（分子）の構造'!M$43</f>
        <v>189</v>
      </c>
      <c r="O64" s="180"/>
      <c r="P64" s="180"/>
    </row>
    <row r="65" spans="1:16" x14ac:dyDescent="0.15">
      <c r="A65" s="180" t="s">
        <v>32</v>
      </c>
      <c r="B65" s="180">
        <f>'将来負担比率（分子）の構造'!I$42</f>
        <v>87</v>
      </c>
      <c r="C65" s="180"/>
      <c r="D65" s="180"/>
      <c r="E65" s="180">
        <f>'将来負担比率（分子）の構造'!J$42</f>
        <v>73</v>
      </c>
      <c r="F65" s="180"/>
      <c r="G65" s="180"/>
      <c r="H65" s="180">
        <f>'将来負担比率（分子）の構造'!K$42</f>
        <v>73</v>
      </c>
      <c r="I65" s="180"/>
      <c r="J65" s="180"/>
      <c r="K65" s="180">
        <f>'将来負担比率（分子）の構造'!L$42</f>
        <v>61</v>
      </c>
      <c r="L65" s="180"/>
      <c r="M65" s="180"/>
      <c r="N65" s="180">
        <f>'将来負担比率（分子）の構造'!M$42</f>
        <v>50</v>
      </c>
      <c r="O65" s="180"/>
      <c r="P65" s="180"/>
    </row>
    <row r="66" spans="1:16" x14ac:dyDescent="0.15">
      <c r="A66" s="180" t="s">
        <v>31</v>
      </c>
      <c r="B66" s="180">
        <f>'将来負担比率（分子）の構造'!I$41</f>
        <v>2920</v>
      </c>
      <c r="C66" s="180"/>
      <c r="D66" s="180"/>
      <c r="E66" s="180">
        <f>'将来負担比率（分子）の構造'!J$41</f>
        <v>2946</v>
      </c>
      <c r="F66" s="180"/>
      <c r="G66" s="180"/>
      <c r="H66" s="180">
        <f>'将来負担比率（分子）の構造'!K$41</f>
        <v>2864</v>
      </c>
      <c r="I66" s="180"/>
      <c r="J66" s="180"/>
      <c r="K66" s="180">
        <f>'将来負担比率（分子）の構造'!L$41</f>
        <v>2951</v>
      </c>
      <c r="L66" s="180"/>
      <c r="M66" s="180"/>
      <c r="N66" s="180">
        <f>'将来負担比率（分子）の構造'!M$41</f>
        <v>2964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1046</v>
      </c>
      <c r="C72" s="184">
        <f>基金残高に係る経年分析!G55</f>
        <v>1056</v>
      </c>
      <c r="D72" s="184">
        <f>基金残高に係る経年分析!H55</f>
        <v>967</v>
      </c>
    </row>
    <row r="73" spans="1:16" x14ac:dyDescent="0.15">
      <c r="A73" s="183" t="s">
        <v>78</v>
      </c>
      <c r="B73" s="184">
        <f>基金残高に係る経年分析!F56</f>
        <v>33</v>
      </c>
      <c r="C73" s="184">
        <f>基金残高に係る経年分析!G56</f>
        <v>33</v>
      </c>
      <c r="D73" s="184">
        <f>基金残高に係る経年分析!H56</f>
        <v>33</v>
      </c>
    </row>
    <row r="74" spans="1:16" x14ac:dyDescent="0.15">
      <c r="A74" s="183" t="s">
        <v>79</v>
      </c>
      <c r="B74" s="184">
        <f>基金残高に係る経年分析!F57</f>
        <v>2494</v>
      </c>
      <c r="C74" s="184">
        <f>基金残高に係る経年分析!G57</f>
        <v>2628</v>
      </c>
      <c r="D74" s="184">
        <f>基金残高に係る経年分析!H57</f>
        <v>2671</v>
      </c>
    </row>
  </sheetData>
  <sheetProtection algorithmName="SHA-512" hashValue="oT2goYEgC7uSBA3xkdW2v9r6tHdptx0KMoXzxj/zdvRAeK38fFfLAq6cBJQlslQcepX6KlTTDJHLy2m1hUFI8w==" saltValue="DiA3Wilk8i6NoS87p42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9"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279077</v>
      </c>
      <c r="S5" s="631"/>
      <c r="T5" s="631"/>
      <c r="U5" s="631"/>
      <c r="V5" s="631"/>
      <c r="W5" s="631"/>
      <c r="X5" s="631"/>
      <c r="Y5" s="632"/>
      <c r="Z5" s="633">
        <v>7.9</v>
      </c>
      <c r="AA5" s="633"/>
      <c r="AB5" s="633"/>
      <c r="AC5" s="633"/>
      <c r="AD5" s="634">
        <v>279077</v>
      </c>
      <c r="AE5" s="634"/>
      <c r="AF5" s="634"/>
      <c r="AG5" s="634"/>
      <c r="AH5" s="634"/>
      <c r="AI5" s="634"/>
      <c r="AJ5" s="634"/>
      <c r="AK5" s="634"/>
      <c r="AL5" s="635">
        <v>15.8</v>
      </c>
      <c r="AM5" s="636"/>
      <c r="AN5" s="636"/>
      <c r="AO5" s="637"/>
      <c r="AP5" s="627" t="s">
        <v>231</v>
      </c>
      <c r="AQ5" s="628"/>
      <c r="AR5" s="628"/>
      <c r="AS5" s="628"/>
      <c r="AT5" s="628"/>
      <c r="AU5" s="628"/>
      <c r="AV5" s="628"/>
      <c r="AW5" s="628"/>
      <c r="AX5" s="628"/>
      <c r="AY5" s="628"/>
      <c r="AZ5" s="628"/>
      <c r="BA5" s="628"/>
      <c r="BB5" s="628"/>
      <c r="BC5" s="628"/>
      <c r="BD5" s="628"/>
      <c r="BE5" s="628"/>
      <c r="BF5" s="629"/>
      <c r="BG5" s="641">
        <v>279077</v>
      </c>
      <c r="BH5" s="642"/>
      <c r="BI5" s="642"/>
      <c r="BJ5" s="642"/>
      <c r="BK5" s="642"/>
      <c r="BL5" s="642"/>
      <c r="BM5" s="642"/>
      <c r="BN5" s="643"/>
      <c r="BO5" s="644">
        <v>100</v>
      </c>
      <c r="BP5" s="644"/>
      <c r="BQ5" s="644"/>
      <c r="BR5" s="644"/>
      <c r="BS5" s="645">
        <v>37429</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110986</v>
      </c>
      <c r="S6" s="642"/>
      <c r="T6" s="642"/>
      <c r="U6" s="642"/>
      <c r="V6" s="642"/>
      <c r="W6" s="642"/>
      <c r="X6" s="642"/>
      <c r="Y6" s="643"/>
      <c r="Z6" s="644">
        <v>3.2</v>
      </c>
      <c r="AA6" s="644"/>
      <c r="AB6" s="644"/>
      <c r="AC6" s="644"/>
      <c r="AD6" s="645">
        <v>110986</v>
      </c>
      <c r="AE6" s="645"/>
      <c r="AF6" s="645"/>
      <c r="AG6" s="645"/>
      <c r="AH6" s="645"/>
      <c r="AI6" s="645"/>
      <c r="AJ6" s="645"/>
      <c r="AK6" s="645"/>
      <c r="AL6" s="646">
        <v>6.3</v>
      </c>
      <c r="AM6" s="647"/>
      <c r="AN6" s="647"/>
      <c r="AO6" s="648"/>
      <c r="AP6" s="638" t="s">
        <v>236</v>
      </c>
      <c r="AQ6" s="639"/>
      <c r="AR6" s="639"/>
      <c r="AS6" s="639"/>
      <c r="AT6" s="639"/>
      <c r="AU6" s="639"/>
      <c r="AV6" s="639"/>
      <c r="AW6" s="639"/>
      <c r="AX6" s="639"/>
      <c r="AY6" s="639"/>
      <c r="AZ6" s="639"/>
      <c r="BA6" s="639"/>
      <c r="BB6" s="639"/>
      <c r="BC6" s="639"/>
      <c r="BD6" s="639"/>
      <c r="BE6" s="639"/>
      <c r="BF6" s="640"/>
      <c r="BG6" s="641">
        <v>279077</v>
      </c>
      <c r="BH6" s="642"/>
      <c r="BI6" s="642"/>
      <c r="BJ6" s="642"/>
      <c r="BK6" s="642"/>
      <c r="BL6" s="642"/>
      <c r="BM6" s="642"/>
      <c r="BN6" s="643"/>
      <c r="BO6" s="644">
        <v>100</v>
      </c>
      <c r="BP6" s="644"/>
      <c r="BQ6" s="644"/>
      <c r="BR6" s="644"/>
      <c r="BS6" s="645">
        <v>37429</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45627</v>
      </c>
      <c r="CS6" s="642"/>
      <c r="CT6" s="642"/>
      <c r="CU6" s="642"/>
      <c r="CV6" s="642"/>
      <c r="CW6" s="642"/>
      <c r="CX6" s="642"/>
      <c r="CY6" s="643"/>
      <c r="CZ6" s="635">
        <v>1.4</v>
      </c>
      <c r="DA6" s="636"/>
      <c r="DB6" s="636"/>
      <c r="DC6" s="655"/>
      <c r="DD6" s="650" t="s">
        <v>238</v>
      </c>
      <c r="DE6" s="642"/>
      <c r="DF6" s="642"/>
      <c r="DG6" s="642"/>
      <c r="DH6" s="642"/>
      <c r="DI6" s="642"/>
      <c r="DJ6" s="642"/>
      <c r="DK6" s="642"/>
      <c r="DL6" s="642"/>
      <c r="DM6" s="642"/>
      <c r="DN6" s="642"/>
      <c r="DO6" s="642"/>
      <c r="DP6" s="643"/>
      <c r="DQ6" s="650">
        <v>45627</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167</v>
      </c>
      <c r="S7" s="642"/>
      <c r="T7" s="642"/>
      <c r="U7" s="642"/>
      <c r="V7" s="642"/>
      <c r="W7" s="642"/>
      <c r="X7" s="642"/>
      <c r="Y7" s="643"/>
      <c r="Z7" s="644">
        <v>0</v>
      </c>
      <c r="AA7" s="644"/>
      <c r="AB7" s="644"/>
      <c r="AC7" s="644"/>
      <c r="AD7" s="645">
        <v>167</v>
      </c>
      <c r="AE7" s="645"/>
      <c r="AF7" s="645"/>
      <c r="AG7" s="645"/>
      <c r="AH7" s="645"/>
      <c r="AI7" s="645"/>
      <c r="AJ7" s="645"/>
      <c r="AK7" s="645"/>
      <c r="AL7" s="646">
        <v>0</v>
      </c>
      <c r="AM7" s="647"/>
      <c r="AN7" s="647"/>
      <c r="AO7" s="648"/>
      <c r="AP7" s="638" t="s">
        <v>240</v>
      </c>
      <c r="AQ7" s="639"/>
      <c r="AR7" s="639"/>
      <c r="AS7" s="639"/>
      <c r="AT7" s="639"/>
      <c r="AU7" s="639"/>
      <c r="AV7" s="639"/>
      <c r="AW7" s="639"/>
      <c r="AX7" s="639"/>
      <c r="AY7" s="639"/>
      <c r="AZ7" s="639"/>
      <c r="BA7" s="639"/>
      <c r="BB7" s="639"/>
      <c r="BC7" s="639"/>
      <c r="BD7" s="639"/>
      <c r="BE7" s="639"/>
      <c r="BF7" s="640"/>
      <c r="BG7" s="641">
        <v>63640</v>
      </c>
      <c r="BH7" s="642"/>
      <c r="BI7" s="642"/>
      <c r="BJ7" s="642"/>
      <c r="BK7" s="642"/>
      <c r="BL7" s="642"/>
      <c r="BM7" s="642"/>
      <c r="BN7" s="643"/>
      <c r="BO7" s="644">
        <v>22.8</v>
      </c>
      <c r="BP7" s="644"/>
      <c r="BQ7" s="644"/>
      <c r="BR7" s="644"/>
      <c r="BS7" s="645">
        <v>2082</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477894</v>
      </c>
      <c r="CS7" s="642"/>
      <c r="CT7" s="642"/>
      <c r="CU7" s="642"/>
      <c r="CV7" s="642"/>
      <c r="CW7" s="642"/>
      <c r="CX7" s="642"/>
      <c r="CY7" s="643"/>
      <c r="CZ7" s="644">
        <v>14.2</v>
      </c>
      <c r="DA7" s="644"/>
      <c r="DB7" s="644"/>
      <c r="DC7" s="644"/>
      <c r="DD7" s="650">
        <v>18927</v>
      </c>
      <c r="DE7" s="642"/>
      <c r="DF7" s="642"/>
      <c r="DG7" s="642"/>
      <c r="DH7" s="642"/>
      <c r="DI7" s="642"/>
      <c r="DJ7" s="642"/>
      <c r="DK7" s="642"/>
      <c r="DL7" s="642"/>
      <c r="DM7" s="642"/>
      <c r="DN7" s="642"/>
      <c r="DO7" s="642"/>
      <c r="DP7" s="643"/>
      <c r="DQ7" s="650">
        <v>412537</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281</v>
      </c>
      <c r="S8" s="642"/>
      <c r="T8" s="642"/>
      <c r="U8" s="642"/>
      <c r="V8" s="642"/>
      <c r="W8" s="642"/>
      <c r="X8" s="642"/>
      <c r="Y8" s="643"/>
      <c r="Z8" s="644">
        <v>0</v>
      </c>
      <c r="AA8" s="644"/>
      <c r="AB8" s="644"/>
      <c r="AC8" s="644"/>
      <c r="AD8" s="645">
        <v>281</v>
      </c>
      <c r="AE8" s="645"/>
      <c r="AF8" s="645"/>
      <c r="AG8" s="645"/>
      <c r="AH8" s="645"/>
      <c r="AI8" s="645"/>
      <c r="AJ8" s="645"/>
      <c r="AK8" s="645"/>
      <c r="AL8" s="646">
        <v>0</v>
      </c>
      <c r="AM8" s="647"/>
      <c r="AN8" s="647"/>
      <c r="AO8" s="648"/>
      <c r="AP8" s="638" t="s">
        <v>243</v>
      </c>
      <c r="AQ8" s="639"/>
      <c r="AR8" s="639"/>
      <c r="AS8" s="639"/>
      <c r="AT8" s="639"/>
      <c r="AU8" s="639"/>
      <c r="AV8" s="639"/>
      <c r="AW8" s="639"/>
      <c r="AX8" s="639"/>
      <c r="AY8" s="639"/>
      <c r="AZ8" s="639"/>
      <c r="BA8" s="639"/>
      <c r="BB8" s="639"/>
      <c r="BC8" s="639"/>
      <c r="BD8" s="639"/>
      <c r="BE8" s="639"/>
      <c r="BF8" s="640"/>
      <c r="BG8" s="641">
        <v>2300</v>
      </c>
      <c r="BH8" s="642"/>
      <c r="BI8" s="642"/>
      <c r="BJ8" s="642"/>
      <c r="BK8" s="642"/>
      <c r="BL8" s="642"/>
      <c r="BM8" s="642"/>
      <c r="BN8" s="643"/>
      <c r="BO8" s="644">
        <v>0.8</v>
      </c>
      <c r="BP8" s="644"/>
      <c r="BQ8" s="644"/>
      <c r="BR8" s="644"/>
      <c r="BS8" s="650" t="s">
        <v>238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451166</v>
      </c>
      <c r="CS8" s="642"/>
      <c r="CT8" s="642"/>
      <c r="CU8" s="642"/>
      <c r="CV8" s="642"/>
      <c r="CW8" s="642"/>
      <c r="CX8" s="642"/>
      <c r="CY8" s="643"/>
      <c r="CZ8" s="644">
        <v>13.4</v>
      </c>
      <c r="DA8" s="644"/>
      <c r="DB8" s="644"/>
      <c r="DC8" s="644"/>
      <c r="DD8" s="650">
        <v>43210</v>
      </c>
      <c r="DE8" s="642"/>
      <c r="DF8" s="642"/>
      <c r="DG8" s="642"/>
      <c r="DH8" s="642"/>
      <c r="DI8" s="642"/>
      <c r="DJ8" s="642"/>
      <c r="DK8" s="642"/>
      <c r="DL8" s="642"/>
      <c r="DM8" s="642"/>
      <c r="DN8" s="642"/>
      <c r="DO8" s="642"/>
      <c r="DP8" s="643"/>
      <c r="DQ8" s="650">
        <v>279812</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323</v>
      </c>
      <c r="S9" s="642"/>
      <c r="T9" s="642"/>
      <c r="U9" s="642"/>
      <c r="V9" s="642"/>
      <c r="W9" s="642"/>
      <c r="X9" s="642"/>
      <c r="Y9" s="643"/>
      <c r="Z9" s="644">
        <v>0</v>
      </c>
      <c r="AA9" s="644"/>
      <c r="AB9" s="644"/>
      <c r="AC9" s="644"/>
      <c r="AD9" s="645">
        <v>323</v>
      </c>
      <c r="AE9" s="645"/>
      <c r="AF9" s="645"/>
      <c r="AG9" s="645"/>
      <c r="AH9" s="645"/>
      <c r="AI9" s="645"/>
      <c r="AJ9" s="645"/>
      <c r="AK9" s="645"/>
      <c r="AL9" s="646">
        <v>0</v>
      </c>
      <c r="AM9" s="647"/>
      <c r="AN9" s="647"/>
      <c r="AO9" s="648"/>
      <c r="AP9" s="638" t="s">
        <v>246</v>
      </c>
      <c r="AQ9" s="639"/>
      <c r="AR9" s="639"/>
      <c r="AS9" s="639"/>
      <c r="AT9" s="639"/>
      <c r="AU9" s="639"/>
      <c r="AV9" s="639"/>
      <c r="AW9" s="639"/>
      <c r="AX9" s="639"/>
      <c r="AY9" s="639"/>
      <c r="AZ9" s="639"/>
      <c r="BA9" s="639"/>
      <c r="BB9" s="639"/>
      <c r="BC9" s="639"/>
      <c r="BD9" s="639"/>
      <c r="BE9" s="639"/>
      <c r="BF9" s="640"/>
      <c r="BG9" s="641">
        <v>49863</v>
      </c>
      <c r="BH9" s="642"/>
      <c r="BI9" s="642"/>
      <c r="BJ9" s="642"/>
      <c r="BK9" s="642"/>
      <c r="BL9" s="642"/>
      <c r="BM9" s="642"/>
      <c r="BN9" s="643"/>
      <c r="BO9" s="644">
        <v>17.899999999999999</v>
      </c>
      <c r="BP9" s="644"/>
      <c r="BQ9" s="644"/>
      <c r="BR9" s="644"/>
      <c r="BS9" s="650" t="s">
        <v>238</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268858</v>
      </c>
      <c r="CS9" s="642"/>
      <c r="CT9" s="642"/>
      <c r="CU9" s="642"/>
      <c r="CV9" s="642"/>
      <c r="CW9" s="642"/>
      <c r="CX9" s="642"/>
      <c r="CY9" s="643"/>
      <c r="CZ9" s="644">
        <v>8</v>
      </c>
      <c r="DA9" s="644"/>
      <c r="DB9" s="644"/>
      <c r="DC9" s="644"/>
      <c r="DD9" s="650">
        <v>9017</v>
      </c>
      <c r="DE9" s="642"/>
      <c r="DF9" s="642"/>
      <c r="DG9" s="642"/>
      <c r="DH9" s="642"/>
      <c r="DI9" s="642"/>
      <c r="DJ9" s="642"/>
      <c r="DK9" s="642"/>
      <c r="DL9" s="642"/>
      <c r="DM9" s="642"/>
      <c r="DN9" s="642"/>
      <c r="DO9" s="642"/>
      <c r="DP9" s="643"/>
      <c r="DQ9" s="650">
        <v>265322</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238</v>
      </c>
      <c r="AA10" s="644"/>
      <c r="AB10" s="644"/>
      <c r="AC10" s="644"/>
      <c r="AD10" s="645" t="s">
        <v>238</v>
      </c>
      <c r="AE10" s="645"/>
      <c r="AF10" s="645"/>
      <c r="AG10" s="645"/>
      <c r="AH10" s="645"/>
      <c r="AI10" s="645"/>
      <c r="AJ10" s="645"/>
      <c r="AK10" s="645"/>
      <c r="AL10" s="646" t="s">
        <v>238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6114</v>
      </c>
      <c r="BH10" s="642"/>
      <c r="BI10" s="642"/>
      <c r="BJ10" s="642"/>
      <c r="BK10" s="642"/>
      <c r="BL10" s="642"/>
      <c r="BM10" s="642"/>
      <c r="BN10" s="643"/>
      <c r="BO10" s="644">
        <v>2.2000000000000002</v>
      </c>
      <c r="BP10" s="644"/>
      <c r="BQ10" s="644"/>
      <c r="BR10" s="644"/>
      <c r="BS10" s="650">
        <v>1019</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238</v>
      </c>
      <c r="CS10" s="642"/>
      <c r="CT10" s="642"/>
      <c r="CU10" s="642"/>
      <c r="CV10" s="642"/>
      <c r="CW10" s="642"/>
      <c r="CX10" s="642"/>
      <c r="CY10" s="643"/>
      <c r="CZ10" s="644" t="s">
        <v>238</v>
      </c>
      <c r="DA10" s="644"/>
      <c r="DB10" s="644"/>
      <c r="DC10" s="644"/>
      <c r="DD10" s="650" t="s">
        <v>238</v>
      </c>
      <c r="DE10" s="642"/>
      <c r="DF10" s="642"/>
      <c r="DG10" s="642"/>
      <c r="DH10" s="642"/>
      <c r="DI10" s="642"/>
      <c r="DJ10" s="642"/>
      <c r="DK10" s="642"/>
      <c r="DL10" s="642"/>
      <c r="DM10" s="642"/>
      <c r="DN10" s="642"/>
      <c r="DO10" s="642"/>
      <c r="DP10" s="643"/>
      <c r="DQ10" s="650" t="s">
        <v>238</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238</v>
      </c>
      <c r="AA11" s="644"/>
      <c r="AB11" s="644"/>
      <c r="AC11" s="644"/>
      <c r="AD11" s="645" t="s">
        <v>238</v>
      </c>
      <c r="AE11" s="645"/>
      <c r="AF11" s="645"/>
      <c r="AG11" s="645"/>
      <c r="AH11" s="645"/>
      <c r="AI11" s="645"/>
      <c r="AJ11" s="645"/>
      <c r="AK11" s="645"/>
      <c r="AL11" s="646" t="s">
        <v>238</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5363</v>
      </c>
      <c r="BH11" s="642"/>
      <c r="BI11" s="642"/>
      <c r="BJ11" s="642"/>
      <c r="BK11" s="642"/>
      <c r="BL11" s="642"/>
      <c r="BM11" s="642"/>
      <c r="BN11" s="643"/>
      <c r="BO11" s="644">
        <v>1.9</v>
      </c>
      <c r="BP11" s="644"/>
      <c r="BQ11" s="644"/>
      <c r="BR11" s="644"/>
      <c r="BS11" s="650">
        <v>1063</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687173</v>
      </c>
      <c r="CS11" s="642"/>
      <c r="CT11" s="642"/>
      <c r="CU11" s="642"/>
      <c r="CV11" s="642"/>
      <c r="CW11" s="642"/>
      <c r="CX11" s="642"/>
      <c r="CY11" s="643"/>
      <c r="CZ11" s="644">
        <v>20.399999999999999</v>
      </c>
      <c r="DA11" s="644"/>
      <c r="DB11" s="644"/>
      <c r="DC11" s="644"/>
      <c r="DD11" s="650">
        <v>349143</v>
      </c>
      <c r="DE11" s="642"/>
      <c r="DF11" s="642"/>
      <c r="DG11" s="642"/>
      <c r="DH11" s="642"/>
      <c r="DI11" s="642"/>
      <c r="DJ11" s="642"/>
      <c r="DK11" s="642"/>
      <c r="DL11" s="642"/>
      <c r="DM11" s="642"/>
      <c r="DN11" s="642"/>
      <c r="DO11" s="642"/>
      <c r="DP11" s="643"/>
      <c r="DQ11" s="650">
        <v>332234</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33446</v>
      </c>
      <c r="S12" s="642"/>
      <c r="T12" s="642"/>
      <c r="U12" s="642"/>
      <c r="V12" s="642"/>
      <c r="W12" s="642"/>
      <c r="X12" s="642"/>
      <c r="Y12" s="643"/>
      <c r="Z12" s="644">
        <v>1</v>
      </c>
      <c r="AA12" s="644"/>
      <c r="AB12" s="644"/>
      <c r="AC12" s="644"/>
      <c r="AD12" s="645">
        <v>33446</v>
      </c>
      <c r="AE12" s="645"/>
      <c r="AF12" s="645"/>
      <c r="AG12" s="645"/>
      <c r="AH12" s="645"/>
      <c r="AI12" s="645"/>
      <c r="AJ12" s="645"/>
      <c r="AK12" s="645"/>
      <c r="AL12" s="646">
        <v>1.9</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201012</v>
      </c>
      <c r="BH12" s="642"/>
      <c r="BI12" s="642"/>
      <c r="BJ12" s="642"/>
      <c r="BK12" s="642"/>
      <c r="BL12" s="642"/>
      <c r="BM12" s="642"/>
      <c r="BN12" s="643"/>
      <c r="BO12" s="644">
        <v>72</v>
      </c>
      <c r="BP12" s="644"/>
      <c r="BQ12" s="644"/>
      <c r="BR12" s="644"/>
      <c r="BS12" s="650">
        <v>35347</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165612</v>
      </c>
      <c r="CS12" s="642"/>
      <c r="CT12" s="642"/>
      <c r="CU12" s="642"/>
      <c r="CV12" s="642"/>
      <c r="CW12" s="642"/>
      <c r="CX12" s="642"/>
      <c r="CY12" s="643"/>
      <c r="CZ12" s="644">
        <v>4.9000000000000004</v>
      </c>
      <c r="DA12" s="644"/>
      <c r="DB12" s="644"/>
      <c r="DC12" s="644"/>
      <c r="DD12" s="650">
        <v>98896</v>
      </c>
      <c r="DE12" s="642"/>
      <c r="DF12" s="642"/>
      <c r="DG12" s="642"/>
      <c r="DH12" s="642"/>
      <c r="DI12" s="642"/>
      <c r="DJ12" s="642"/>
      <c r="DK12" s="642"/>
      <c r="DL12" s="642"/>
      <c r="DM12" s="642"/>
      <c r="DN12" s="642"/>
      <c r="DO12" s="642"/>
      <c r="DP12" s="643"/>
      <c r="DQ12" s="650">
        <v>65653</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t="s">
        <v>238</v>
      </c>
      <c r="S13" s="642"/>
      <c r="T13" s="642"/>
      <c r="U13" s="642"/>
      <c r="V13" s="642"/>
      <c r="W13" s="642"/>
      <c r="X13" s="642"/>
      <c r="Y13" s="643"/>
      <c r="Z13" s="644" t="s">
        <v>238</v>
      </c>
      <c r="AA13" s="644"/>
      <c r="AB13" s="644"/>
      <c r="AC13" s="644"/>
      <c r="AD13" s="645" t="s">
        <v>238</v>
      </c>
      <c r="AE13" s="645"/>
      <c r="AF13" s="645"/>
      <c r="AG13" s="645"/>
      <c r="AH13" s="645"/>
      <c r="AI13" s="645"/>
      <c r="AJ13" s="645"/>
      <c r="AK13" s="645"/>
      <c r="AL13" s="646" t="s">
        <v>238</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200458</v>
      </c>
      <c r="BH13" s="642"/>
      <c r="BI13" s="642"/>
      <c r="BJ13" s="642"/>
      <c r="BK13" s="642"/>
      <c r="BL13" s="642"/>
      <c r="BM13" s="642"/>
      <c r="BN13" s="643"/>
      <c r="BO13" s="644">
        <v>71.8</v>
      </c>
      <c r="BP13" s="644"/>
      <c r="BQ13" s="644"/>
      <c r="BR13" s="644"/>
      <c r="BS13" s="650">
        <v>35347</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446049</v>
      </c>
      <c r="CS13" s="642"/>
      <c r="CT13" s="642"/>
      <c r="CU13" s="642"/>
      <c r="CV13" s="642"/>
      <c r="CW13" s="642"/>
      <c r="CX13" s="642"/>
      <c r="CY13" s="643"/>
      <c r="CZ13" s="644">
        <v>13.2</v>
      </c>
      <c r="DA13" s="644"/>
      <c r="DB13" s="644"/>
      <c r="DC13" s="644"/>
      <c r="DD13" s="650">
        <v>394744</v>
      </c>
      <c r="DE13" s="642"/>
      <c r="DF13" s="642"/>
      <c r="DG13" s="642"/>
      <c r="DH13" s="642"/>
      <c r="DI13" s="642"/>
      <c r="DJ13" s="642"/>
      <c r="DK13" s="642"/>
      <c r="DL13" s="642"/>
      <c r="DM13" s="642"/>
      <c r="DN13" s="642"/>
      <c r="DO13" s="642"/>
      <c r="DP13" s="643"/>
      <c r="DQ13" s="650">
        <v>254678</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238</v>
      </c>
      <c r="AA14" s="644"/>
      <c r="AB14" s="644"/>
      <c r="AC14" s="644"/>
      <c r="AD14" s="645" t="s">
        <v>238</v>
      </c>
      <c r="AE14" s="645"/>
      <c r="AF14" s="645"/>
      <c r="AG14" s="645"/>
      <c r="AH14" s="645"/>
      <c r="AI14" s="645"/>
      <c r="AJ14" s="645"/>
      <c r="AK14" s="645"/>
      <c r="AL14" s="646" t="s">
        <v>238</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6848</v>
      </c>
      <c r="BH14" s="642"/>
      <c r="BI14" s="642"/>
      <c r="BJ14" s="642"/>
      <c r="BK14" s="642"/>
      <c r="BL14" s="642"/>
      <c r="BM14" s="642"/>
      <c r="BN14" s="643"/>
      <c r="BO14" s="644">
        <v>2.5</v>
      </c>
      <c r="BP14" s="644"/>
      <c r="BQ14" s="644"/>
      <c r="BR14" s="644"/>
      <c r="BS14" s="650" t="s">
        <v>238</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77995</v>
      </c>
      <c r="CS14" s="642"/>
      <c r="CT14" s="642"/>
      <c r="CU14" s="642"/>
      <c r="CV14" s="642"/>
      <c r="CW14" s="642"/>
      <c r="CX14" s="642"/>
      <c r="CY14" s="643"/>
      <c r="CZ14" s="644">
        <v>2.2999999999999998</v>
      </c>
      <c r="DA14" s="644"/>
      <c r="DB14" s="644"/>
      <c r="DC14" s="644"/>
      <c r="DD14" s="650">
        <v>48243</v>
      </c>
      <c r="DE14" s="642"/>
      <c r="DF14" s="642"/>
      <c r="DG14" s="642"/>
      <c r="DH14" s="642"/>
      <c r="DI14" s="642"/>
      <c r="DJ14" s="642"/>
      <c r="DK14" s="642"/>
      <c r="DL14" s="642"/>
      <c r="DM14" s="642"/>
      <c r="DN14" s="642"/>
      <c r="DO14" s="642"/>
      <c r="DP14" s="643"/>
      <c r="DQ14" s="650">
        <v>57739</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19115</v>
      </c>
      <c r="S15" s="642"/>
      <c r="T15" s="642"/>
      <c r="U15" s="642"/>
      <c r="V15" s="642"/>
      <c r="W15" s="642"/>
      <c r="X15" s="642"/>
      <c r="Y15" s="643"/>
      <c r="Z15" s="644">
        <v>0.5</v>
      </c>
      <c r="AA15" s="644"/>
      <c r="AB15" s="644"/>
      <c r="AC15" s="644"/>
      <c r="AD15" s="645">
        <v>19115</v>
      </c>
      <c r="AE15" s="645"/>
      <c r="AF15" s="645"/>
      <c r="AG15" s="645"/>
      <c r="AH15" s="645"/>
      <c r="AI15" s="645"/>
      <c r="AJ15" s="645"/>
      <c r="AK15" s="645"/>
      <c r="AL15" s="646">
        <v>1.1000000000000001</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7577</v>
      </c>
      <c r="BH15" s="642"/>
      <c r="BI15" s="642"/>
      <c r="BJ15" s="642"/>
      <c r="BK15" s="642"/>
      <c r="BL15" s="642"/>
      <c r="BM15" s="642"/>
      <c r="BN15" s="643"/>
      <c r="BO15" s="644">
        <v>2.7</v>
      </c>
      <c r="BP15" s="644"/>
      <c r="BQ15" s="644"/>
      <c r="BR15" s="644"/>
      <c r="BS15" s="650" t="s">
        <v>238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245698</v>
      </c>
      <c r="CS15" s="642"/>
      <c r="CT15" s="642"/>
      <c r="CU15" s="642"/>
      <c r="CV15" s="642"/>
      <c r="CW15" s="642"/>
      <c r="CX15" s="642"/>
      <c r="CY15" s="643"/>
      <c r="CZ15" s="644">
        <v>7.3</v>
      </c>
      <c r="DA15" s="644"/>
      <c r="DB15" s="644"/>
      <c r="DC15" s="644"/>
      <c r="DD15" s="650">
        <v>32512</v>
      </c>
      <c r="DE15" s="642"/>
      <c r="DF15" s="642"/>
      <c r="DG15" s="642"/>
      <c r="DH15" s="642"/>
      <c r="DI15" s="642"/>
      <c r="DJ15" s="642"/>
      <c r="DK15" s="642"/>
      <c r="DL15" s="642"/>
      <c r="DM15" s="642"/>
      <c r="DN15" s="642"/>
      <c r="DO15" s="642"/>
      <c r="DP15" s="643"/>
      <c r="DQ15" s="650">
        <v>219061</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238</v>
      </c>
      <c r="AA16" s="644"/>
      <c r="AB16" s="644"/>
      <c r="AC16" s="644"/>
      <c r="AD16" s="645" t="s">
        <v>238</v>
      </c>
      <c r="AE16" s="645"/>
      <c r="AF16" s="645"/>
      <c r="AG16" s="645"/>
      <c r="AH16" s="645"/>
      <c r="AI16" s="645"/>
      <c r="AJ16" s="645"/>
      <c r="AK16" s="645"/>
      <c r="AL16" s="646" t="s">
        <v>238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139</v>
      </c>
      <c r="BH16" s="642"/>
      <c r="BI16" s="642"/>
      <c r="BJ16" s="642"/>
      <c r="BK16" s="642"/>
      <c r="BL16" s="642"/>
      <c r="BM16" s="642"/>
      <c r="BN16" s="643"/>
      <c r="BO16" s="644" t="s">
        <v>139</v>
      </c>
      <c r="BP16" s="644"/>
      <c r="BQ16" s="644"/>
      <c r="BR16" s="644"/>
      <c r="BS16" s="650" t="s">
        <v>238</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199912</v>
      </c>
      <c r="CS16" s="642"/>
      <c r="CT16" s="642"/>
      <c r="CU16" s="642"/>
      <c r="CV16" s="642"/>
      <c r="CW16" s="642"/>
      <c r="CX16" s="642"/>
      <c r="CY16" s="643"/>
      <c r="CZ16" s="644">
        <v>5.9</v>
      </c>
      <c r="DA16" s="644"/>
      <c r="DB16" s="644"/>
      <c r="DC16" s="644"/>
      <c r="DD16" s="650" t="s">
        <v>238</v>
      </c>
      <c r="DE16" s="642"/>
      <c r="DF16" s="642"/>
      <c r="DG16" s="642"/>
      <c r="DH16" s="642"/>
      <c r="DI16" s="642"/>
      <c r="DJ16" s="642"/>
      <c r="DK16" s="642"/>
      <c r="DL16" s="642"/>
      <c r="DM16" s="642"/>
      <c r="DN16" s="642"/>
      <c r="DO16" s="642"/>
      <c r="DP16" s="643"/>
      <c r="DQ16" s="650">
        <v>46754</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404</v>
      </c>
      <c r="S17" s="642"/>
      <c r="T17" s="642"/>
      <c r="U17" s="642"/>
      <c r="V17" s="642"/>
      <c r="W17" s="642"/>
      <c r="X17" s="642"/>
      <c r="Y17" s="643"/>
      <c r="Z17" s="644">
        <v>0</v>
      </c>
      <c r="AA17" s="644"/>
      <c r="AB17" s="644"/>
      <c r="AC17" s="644"/>
      <c r="AD17" s="645">
        <v>404</v>
      </c>
      <c r="AE17" s="645"/>
      <c r="AF17" s="645"/>
      <c r="AG17" s="645"/>
      <c r="AH17" s="645"/>
      <c r="AI17" s="645"/>
      <c r="AJ17" s="645"/>
      <c r="AK17" s="645"/>
      <c r="AL17" s="646">
        <v>0</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238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304651</v>
      </c>
      <c r="CS17" s="642"/>
      <c r="CT17" s="642"/>
      <c r="CU17" s="642"/>
      <c r="CV17" s="642"/>
      <c r="CW17" s="642"/>
      <c r="CX17" s="642"/>
      <c r="CY17" s="643"/>
      <c r="CZ17" s="644">
        <v>9</v>
      </c>
      <c r="DA17" s="644"/>
      <c r="DB17" s="644"/>
      <c r="DC17" s="644"/>
      <c r="DD17" s="650" t="s">
        <v>238</v>
      </c>
      <c r="DE17" s="642"/>
      <c r="DF17" s="642"/>
      <c r="DG17" s="642"/>
      <c r="DH17" s="642"/>
      <c r="DI17" s="642"/>
      <c r="DJ17" s="642"/>
      <c r="DK17" s="642"/>
      <c r="DL17" s="642"/>
      <c r="DM17" s="642"/>
      <c r="DN17" s="642"/>
      <c r="DO17" s="642"/>
      <c r="DP17" s="643"/>
      <c r="DQ17" s="650">
        <v>304651</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1641163</v>
      </c>
      <c r="S18" s="642"/>
      <c r="T18" s="642"/>
      <c r="U18" s="642"/>
      <c r="V18" s="642"/>
      <c r="W18" s="642"/>
      <c r="X18" s="642"/>
      <c r="Y18" s="643"/>
      <c r="Z18" s="644">
        <v>46.7</v>
      </c>
      <c r="AA18" s="644"/>
      <c r="AB18" s="644"/>
      <c r="AC18" s="644"/>
      <c r="AD18" s="645">
        <v>1314820</v>
      </c>
      <c r="AE18" s="645"/>
      <c r="AF18" s="645"/>
      <c r="AG18" s="645"/>
      <c r="AH18" s="645"/>
      <c r="AI18" s="645"/>
      <c r="AJ18" s="645"/>
      <c r="AK18" s="645"/>
      <c r="AL18" s="646">
        <v>74.7</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238</v>
      </c>
      <c r="BP18" s="644"/>
      <c r="BQ18" s="644"/>
      <c r="BR18" s="644"/>
      <c r="BS18" s="650" t="s">
        <v>238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1314820</v>
      </c>
      <c r="S19" s="642"/>
      <c r="T19" s="642"/>
      <c r="U19" s="642"/>
      <c r="V19" s="642"/>
      <c r="W19" s="642"/>
      <c r="X19" s="642"/>
      <c r="Y19" s="643"/>
      <c r="Z19" s="644">
        <v>37.4</v>
      </c>
      <c r="AA19" s="644"/>
      <c r="AB19" s="644"/>
      <c r="AC19" s="644"/>
      <c r="AD19" s="645">
        <v>1314820</v>
      </c>
      <c r="AE19" s="645"/>
      <c r="AF19" s="645"/>
      <c r="AG19" s="645"/>
      <c r="AH19" s="645"/>
      <c r="AI19" s="645"/>
      <c r="AJ19" s="645"/>
      <c r="AK19" s="645"/>
      <c r="AL19" s="646">
        <v>74.7</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t="s">
        <v>238</v>
      </c>
      <c r="BH19" s="642"/>
      <c r="BI19" s="642"/>
      <c r="BJ19" s="642"/>
      <c r="BK19" s="642"/>
      <c r="BL19" s="642"/>
      <c r="BM19" s="642"/>
      <c r="BN19" s="643"/>
      <c r="BO19" s="644" t="s">
        <v>238</v>
      </c>
      <c r="BP19" s="644"/>
      <c r="BQ19" s="644"/>
      <c r="BR19" s="644"/>
      <c r="BS19" s="650" t="s">
        <v>238</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238</v>
      </c>
      <c r="DA19" s="644"/>
      <c r="DB19" s="644"/>
      <c r="DC19" s="644"/>
      <c r="DD19" s="650" t="s">
        <v>238</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326343</v>
      </c>
      <c r="S20" s="642"/>
      <c r="T20" s="642"/>
      <c r="U20" s="642"/>
      <c r="V20" s="642"/>
      <c r="W20" s="642"/>
      <c r="X20" s="642"/>
      <c r="Y20" s="643"/>
      <c r="Z20" s="644">
        <v>9.3000000000000007</v>
      </c>
      <c r="AA20" s="644"/>
      <c r="AB20" s="644"/>
      <c r="AC20" s="644"/>
      <c r="AD20" s="645" t="s">
        <v>238</v>
      </c>
      <c r="AE20" s="645"/>
      <c r="AF20" s="645"/>
      <c r="AG20" s="645"/>
      <c r="AH20" s="645"/>
      <c r="AI20" s="645"/>
      <c r="AJ20" s="645"/>
      <c r="AK20" s="645"/>
      <c r="AL20" s="646" t="s">
        <v>238</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t="s">
        <v>238</v>
      </c>
      <c r="BH20" s="642"/>
      <c r="BI20" s="642"/>
      <c r="BJ20" s="642"/>
      <c r="BK20" s="642"/>
      <c r="BL20" s="642"/>
      <c r="BM20" s="642"/>
      <c r="BN20" s="643"/>
      <c r="BO20" s="644" t="s">
        <v>139</v>
      </c>
      <c r="BP20" s="644"/>
      <c r="BQ20" s="644"/>
      <c r="BR20" s="644"/>
      <c r="BS20" s="650" t="s">
        <v>238</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3370635</v>
      </c>
      <c r="CS20" s="642"/>
      <c r="CT20" s="642"/>
      <c r="CU20" s="642"/>
      <c r="CV20" s="642"/>
      <c r="CW20" s="642"/>
      <c r="CX20" s="642"/>
      <c r="CY20" s="643"/>
      <c r="CZ20" s="644">
        <v>100</v>
      </c>
      <c r="DA20" s="644"/>
      <c r="DB20" s="644"/>
      <c r="DC20" s="644"/>
      <c r="DD20" s="650">
        <v>994692</v>
      </c>
      <c r="DE20" s="642"/>
      <c r="DF20" s="642"/>
      <c r="DG20" s="642"/>
      <c r="DH20" s="642"/>
      <c r="DI20" s="642"/>
      <c r="DJ20" s="642"/>
      <c r="DK20" s="642"/>
      <c r="DL20" s="642"/>
      <c r="DM20" s="642"/>
      <c r="DN20" s="642"/>
      <c r="DO20" s="642"/>
      <c r="DP20" s="643"/>
      <c r="DQ20" s="650">
        <v>2284068</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139</v>
      </c>
      <c r="AA21" s="644"/>
      <c r="AB21" s="644"/>
      <c r="AC21" s="644"/>
      <c r="AD21" s="645" t="s">
        <v>238</v>
      </c>
      <c r="AE21" s="645"/>
      <c r="AF21" s="645"/>
      <c r="AG21" s="645"/>
      <c r="AH21" s="645"/>
      <c r="AI21" s="645"/>
      <c r="AJ21" s="645"/>
      <c r="AK21" s="645"/>
      <c r="AL21" s="646" t="s">
        <v>238</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238</v>
      </c>
      <c r="BH21" s="642"/>
      <c r="BI21" s="642"/>
      <c r="BJ21" s="642"/>
      <c r="BK21" s="642"/>
      <c r="BL21" s="642"/>
      <c r="BM21" s="642"/>
      <c r="BN21" s="643"/>
      <c r="BO21" s="644" t="s">
        <v>238</v>
      </c>
      <c r="BP21" s="644"/>
      <c r="BQ21" s="644"/>
      <c r="BR21" s="644"/>
      <c r="BS21" s="650" t="s">
        <v>238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2084962</v>
      </c>
      <c r="S22" s="642"/>
      <c r="T22" s="642"/>
      <c r="U22" s="642"/>
      <c r="V22" s="642"/>
      <c r="W22" s="642"/>
      <c r="X22" s="642"/>
      <c r="Y22" s="643"/>
      <c r="Z22" s="644">
        <v>59.4</v>
      </c>
      <c r="AA22" s="644"/>
      <c r="AB22" s="644"/>
      <c r="AC22" s="644"/>
      <c r="AD22" s="645">
        <v>1758619</v>
      </c>
      <c r="AE22" s="645"/>
      <c r="AF22" s="645"/>
      <c r="AG22" s="645"/>
      <c r="AH22" s="645"/>
      <c r="AI22" s="645"/>
      <c r="AJ22" s="645"/>
      <c r="AK22" s="645"/>
      <c r="AL22" s="646">
        <v>99.9</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238</v>
      </c>
      <c r="BP22" s="644"/>
      <c r="BQ22" s="644"/>
      <c r="BR22" s="644"/>
      <c r="BS22" s="650" t="s">
        <v>238</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t="s">
        <v>139</v>
      </c>
      <c r="S23" s="642"/>
      <c r="T23" s="642"/>
      <c r="U23" s="642"/>
      <c r="V23" s="642"/>
      <c r="W23" s="642"/>
      <c r="X23" s="642"/>
      <c r="Y23" s="643"/>
      <c r="Z23" s="644" t="s">
        <v>238</v>
      </c>
      <c r="AA23" s="644"/>
      <c r="AB23" s="644"/>
      <c r="AC23" s="644"/>
      <c r="AD23" s="645" t="s">
        <v>139</v>
      </c>
      <c r="AE23" s="645"/>
      <c r="AF23" s="645"/>
      <c r="AG23" s="645"/>
      <c r="AH23" s="645"/>
      <c r="AI23" s="645"/>
      <c r="AJ23" s="645"/>
      <c r="AK23" s="645"/>
      <c r="AL23" s="646" t="s">
        <v>238</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139</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3" t="s">
        <v>291</v>
      </c>
      <c r="DM23" s="674"/>
      <c r="DN23" s="674"/>
      <c r="DO23" s="674"/>
      <c r="DP23" s="674"/>
      <c r="DQ23" s="674"/>
      <c r="DR23" s="674"/>
      <c r="DS23" s="674"/>
      <c r="DT23" s="674"/>
      <c r="DU23" s="674"/>
      <c r="DV23" s="675"/>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12605</v>
      </c>
      <c r="S24" s="642"/>
      <c r="T24" s="642"/>
      <c r="U24" s="642"/>
      <c r="V24" s="642"/>
      <c r="W24" s="642"/>
      <c r="X24" s="642"/>
      <c r="Y24" s="643"/>
      <c r="Z24" s="644">
        <v>0.4</v>
      </c>
      <c r="AA24" s="644"/>
      <c r="AB24" s="644"/>
      <c r="AC24" s="644"/>
      <c r="AD24" s="645" t="s">
        <v>238</v>
      </c>
      <c r="AE24" s="645"/>
      <c r="AF24" s="645"/>
      <c r="AG24" s="645"/>
      <c r="AH24" s="645"/>
      <c r="AI24" s="645"/>
      <c r="AJ24" s="645"/>
      <c r="AK24" s="645"/>
      <c r="AL24" s="646" t="s">
        <v>238</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860376</v>
      </c>
      <c r="CS24" s="631"/>
      <c r="CT24" s="631"/>
      <c r="CU24" s="631"/>
      <c r="CV24" s="631"/>
      <c r="CW24" s="631"/>
      <c r="CX24" s="631"/>
      <c r="CY24" s="632"/>
      <c r="CZ24" s="635">
        <v>25.5</v>
      </c>
      <c r="DA24" s="636"/>
      <c r="DB24" s="636"/>
      <c r="DC24" s="655"/>
      <c r="DD24" s="676">
        <v>748870</v>
      </c>
      <c r="DE24" s="631"/>
      <c r="DF24" s="631"/>
      <c r="DG24" s="631"/>
      <c r="DH24" s="631"/>
      <c r="DI24" s="631"/>
      <c r="DJ24" s="631"/>
      <c r="DK24" s="632"/>
      <c r="DL24" s="676">
        <v>746529</v>
      </c>
      <c r="DM24" s="631"/>
      <c r="DN24" s="631"/>
      <c r="DO24" s="631"/>
      <c r="DP24" s="631"/>
      <c r="DQ24" s="631"/>
      <c r="DR24" s="631"/>
      <c r="DS24" s="631"/>
      <c r="DT24" s="631"/>
      <c r="DU24" s="631"/>
      <c r="DV24" s="632"/>
      <c r="DW24" s="635">
        <v>40.799999999999997</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38624</v>
      </c>
      <c r="S25" s="642"/>
      <c r="T25" s="642"/>
      <c r="U25" s="642"/>
      <c r="V25" s="642"/>
      <c r="W25" s="642"/>
      <c r="X25" s="642"/>
      <c r="Y25" s="643"/>
      <c r="Z25" s="644">
        <v>1.1000000000000001</v>
      </c>
      <c r="AA25" s="644"/>
      <c r="AB25" s="644"/>
      <c r="AC25" s="644"/>
      <c r="AD25" s="645" t="s">
        <v>238</v>
      </c>
      <c r="AE25" s="645"/>
      <c r="AF25" s="645"/>
      <c r="AG25" s="645"/>
      <c r="AH25" s="645"/>
      <c r="AI25" s="645"/>
      <c r="AJ25" s="645"/>
      <c r="AK25" s="645"/>
      <c r="AL25" s="646" t="s">
        <v>238</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418585</v>
      </c>
      <c r="CS25" s="665"/>
      <c r="CT25" s="665"/>
      <c r="CU25" s="665"/>
      <c r="CV25" s="665"/>
      <c r="CW25" s="665"/>
      <c r="CX25" s="665"/>
      <c r="CY25" s="666"/>
      <c r="CZ25" s="646">
        <v>12.4</v>
      </c>
      <c r="DA25" s="677"/>
      <c r="DB25" s="677"/>
      <c r="DC25" s="679"/>
      <c r="DD25" s="650">
        <v>392512</v>
      </c>
      <c r="DE25" s="665"/>
      <c r="DF25" s="665"/>
      <c r="DG25" s="665"/>
      <c r="DH25" s="665"/>
      <c r="DI25" s="665"/>
      <c r="DJ25" s="665"/>
      <c r="DK25" s="666"/>
      <c r="DL25" s="650">
        <v>390171</v>
      </c>
      <c r="DM25" s="665"/>
      <c r="DN25" s="665"/>
      <c r="DO25" s="665"/>
      <c r="DP25" s="665"/>
      <c r="DQ25" s="665"/>
      <c r="DR25" s="665"/>
      <c r="DS25" s="665"/>
      <c r="DT25" s="665"/>
      <c r="DU25" s="665"/>
      <c r="DV25" s="666"/>
      <c r="DW25" s="646">
        <v>21.3</v>
      </c>
      <c r="DX25" s="677"/>
      <c r="DY25" s="677"/>
      <c r="DZ25" s="677"/>
      <c r="EA25" s="677"/>
      <c r="EB25" s="677"/>
      <c r="EC25" s="678"/>
    </row>
    <row r="26" spans="2:133" ht="11.25" customHeight="1" x14ac:dyDescent="0.15">
      <c r="B26" s="638" t="s">
        <v>299</v>
      </c>
      <c r="C26" s="639"/>
      <c r="D26" s="639"/>
      <c r="E26" s="639"/>
      <c r="F26" s="639"/>
      <c r="G26" s="639"/>
      <c r="H26" s="639"/>
      <c r="I26" s="639"/>
      <c r="J26" s="639"/>
      <c r="K26" s="639"/>
      <c r="L26" s="639"/>
      <c r="M26" s="639"/>
      <c r="N26" s="639"/>
      <c r="O26" s="639"/>
      <c r="P26" s="639"/>
      <c r="Q26" s="640"/>
      <c r="R26" s="641">
        <v>1472</v>
      </c>
      <c r="S26" s="642"/>
      <c r="T26" s="642"/>
      <c r="U26" s="642"/>
      <c r="V26" s="642"/>
      <c r="W26" s="642"/>
      <c r="X26" s="642"/>
      <c r="Y26" s="643"/>
      <c r="Z26" s="644">
        <v>0</v>
      </c>
      <c r="AA26" s="644"/>
      <c r="AB26" s="644"/>
      <c r="AC26" s="644"/>
      <c r="AD26" s="645" t="s">
        <v>238</v>
      </c>
      <c r="AE26" s="645"/>
      <c r="AF26" s="645"/>
      <c r="AG26" s="645"/>
      <c r="AH26" s="645"/>
      <c r="AI26" s="645"/>
      <c r="AJ26" s="645"/>
      <c r="AK26" s="645"/>
      <c r="AL26" s="646" t="s">
        <v>238</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238</v>
      </c>
      <c r="BH26" s="642"/>
      <c r="BI26" s="642"/>
      <c r="BJ26" s="642"/>
      <c r="BK26" s="642"/>
      <c r="BL26" s="642"/>
      <c r="BM26" s="642"/>
      <c r="BN26" s="643"/>
      <c r="BO26" s="644" t="s">
        <v>238</v>
      </c>
      <c r="BP26" s="644"/>
      <c r="BQ26" s="644"/>
      <c r="BR26" s="644"/>
      <c r="BS26" s="650" t="s">
        <v>238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241194</v>
      </c>
      <c r="CS26" s="642"/>
      <c r="CT26" s="642"/>
      <c r="CU26" s="642"/>
      <c r="CV26" s="642"/>
      <c r="CW26" s="642"/>
      <c r="CX26" s="642"/>
      <c r="CY26" s="643"/>
      <c r="CZ26" s="646">
        <v>7.2</v>
      </c>
      <c r="DA26" s="677"/>
      <c r="DB26" s="677"/>
      <c r="DC26" s="679"/>
      <c r="DD26" s="650">
        <v>217905</v>
      </c>
      <c r="DE26" s="642"/>
      <c r="DF26" s="642"/>
      <c r="DG26" s="642"/>
      <c r="DH26" s="642"/>
      <c r="DI26" s="642"/>
      <c r="DJ26" s="642"/>
      <c r="DK26" s="643"/>
      <c r="DL26" s="650" t="s">
        <v>238</v>
      </c>
      <c r="DM26" s="642"/>
      <c r="DN26" s="642"/>
      <c r="DO26" s="642"/>
      <c r="DP26" s="642"/>
      <c r="DQ26" s="642"/>
      <c r="DR26" s="642"/>
      <c r="DS26" s="642"/>
      <c r="DT26" s="642"/>
      <c r="DU26" s="642"/>
      <c r="DV26" s="643"/>
      <c r="DW26" s="646" t="s">
        <v>238</v>
      </c>
      <c r="DX26" s="677"/>
      <c r="DY26" s="677"/>
      <c r="DZ26" s="677"/>
      <c r="EA26" s="677"/>
      <c r="EB26" s="677"/>
      <c r="EC26" s="678"/>
    </row>
    <row r="27" spans="2:133" ht="11.25" customHeight="1" x14ac:dyDescent="0.15">
      <c r="B27" s="638" t="s">
        <v>302</v>
      </c>
      <c r="C27" s="639"/>
      <c r="D27" s="639"/>
      <c r="E27" s="639"/>
      <c r="F27" s="639"/>
      <c r="G27" s="639"/>
      <c r="H27" s="639"/>
      <c r="I27" s="639"/>
      <c r="J27" s="639"/>
      <c r="K27" s="639"/>
      <c r="L27" s="639"/>
      <c r="M27" s="639"/>
      <c r="N27" s="639"/>
      <c r="O27" s="639"/>
      <c r="P27" s="639"/>
      <c r="Q27" s="640"/>
      <c r="R27" s="641">
        <v>261422</v>
      </c>
      <c r="S27" s="642"/>
      <c r="T27" s="642"/>
      <c r="U27" s="642"/>
      <c r="V27" s="642"/>
      <c r="W27" s="642"/>
      <c r="X27" s="642"/>
      <c r="Y27" s="643"/>
      <c r="Z27" s="644">
        <v>7.4</v>
      </c>
      <c r="AA27" s="644"/>
      <c r="AB27" s="644"/>
      <c r="AC27" s="644"/>
      <c r="AD27" s="645" t="s">
        <v>238</v>
      </c>
      <c r="AE27" s="645"/>
      <c r="AF27" s="645"/>
      <c r="AG27" s="645"/>
      <c r="AH27" s="645"/>
      <c r="AI27" s="645"/>
      <c r="AJ27" s="645"/>
      <c r="AK27" s="645"/>
      <c r="AL27" s="646" t="s">
        <v>238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279077</v>
      </c>
      <c r="BH27" s="642"/>
      <c r="BI27" s="642"/>
      <c r="BJ27" s="642"/>
      <c r="BK27" s="642"/>
      <c r="BL27" s="642"/>
      <c r="BM27" s="642"/>
      <c r="BN27" s="643"/>
      <c r="BO27" s="644">
        <v>100</v>
      </c>
      <c r="BP27" s="644"/>
      <c r="BQ27" s="644"/>
      <c r="BR27" s="644"/>
      <c r="BS27" s="650">
        <v>37429</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137140</v>
      </c>
      <c r="CS27" s="665"/>
      <c r="CT27" s="665"/>
      <c r="CU27" s="665"/>
      <c r="CV27" s="665"/>
      <c r="CW27" s="665"/>
      <c r="CX27" s="665"/>
      <c r="CY27" s="666"/>
      <c r="CZ27" s="646">
        <v>4.0999999999999996</v>
      </c>
      <c r="DA27" s="677"/>
      <c r="DB27" s="677"/>
      <c r="DC27" s="679"/>
      <c r="DD27" s="650">
        <v>51707</v>
      </c>
      <c r="DE27" s="665"/>
      <c r="DF27" s="665"/>
      <c r="DG27" s="665"/>
      <c r="DH27" s="665"/>
      <c r="DI27" s="665"/>
      <c r="DJ27" s="665"/>
      <c r="DK27" s="666"/>
      <c r="DL27" s="650">
        <v>51707</v>
      </c>
      <c r="DM27" s="665"/>
      <c r="DN27" s="665"/>
      <c r="DO27" s="665"/>
      <c r="DP27" s="665"/>
      <c r="DQ27" s="665"/>
      <c r="DR27" s="665"/>
      <c r="DS27" s="665"/>
      <c r="DT27" s="665"/>
      <c r="DU27" s="665"/>
      <c r="DV27" s="666"/>
      <c r="DW27" s="646">
        <v>2.8</v>
      </c>
      <c r="DX27" s="677"/>
      <c r="DY27" s="677"/>
      <c r="DZ27" s="677"/>
      <c r="EA27" s="677"/>
      <c r="EB27" s="677"/>
      <c r="EC27" s="678"/>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238</v>
      </c>
      <c r="AA28" s="644"/>
      <c r="AB28" s="644"/>
      <c r="AC28" s="644"/>
      <c r="AD28" s="645" t="s">
        <v>139</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304651</v>
      </c>
      <c r="CS28" s="642"/>
      <c r="CT28" s="642"/>
      <c r="CU28" s="642"/>
      <c r="CV28" s="642"/>
      <c r="CW28" s="642"/>
      <c r="CX28" s="642"/>
      <c r="CY28" s="643"/>
      <c r="CZ28" s="646">
        <v>9</v>
      </c>
      <c r="DA28" s="677"/>
      <c r="DB28" s="677"/>
      <c r="DC28" s="679"/>
      <c r="DD28" s="650">
        <v>304651</v>
      </c>
      <c r="DE28" s="642"/>
      <c r="DF28" s="642"/>
      <c r="DG28" s="642"/>
      <c r="DH28" s="642"/>
      <c r="DI28" s="642"/>
      <c r="DJ28" s="642"/>
      <c r="DK28" s="643"/>
      <c r="DL28" s="650">
        <v>304651</v>
      </c>
      <c r="DM28" s="642"/>
      <c r="DN28" s="642"/>
      <c r="DO28" s="642"/>
      <c r="DP28" s="642"/>
      <c r="DQ28" s="642"/>
      <c r="DR28" s="642"/>
      <c r="DS28" s="642"/>
      <c r="DT28" s="642"/>
      <c r="DU28" s="642"/>
      <c r="DV28" s="643"/>
      <c r="DW28" s="646">
        <v>16.7</v>
      </c>
      <c r="DX28" s="677"/>
      <c r="DY28" s="677"/>
      <c r="DZ28" s="677"/>
      <c r="EA28" s="677"/>
      <c r="EB28" s="677"/>
      <c r="EC28" s="678"/>
    </row>
    <row r="29" spans="2:133" ht="11.25" customHeight="1" x14ac:dyDescent="0.15">
      <c r="B29" s="638" t="s">
        <v>307</v>
      </c>
      <c r="C29" s="639"/>
      <c r="D29" s="639"/>
      <c r="E29" s="639"/>
      <c r="F29" s="639"/>
      <c r="G29" s="639"/>
      <c r="H29" s="639"/>
      <c r="I29" s="639"/>
      <c r="J29" s="639"/>
      <c r="K29" s="639"/>
      <c r="L29" s="639"/>
      <c r="M29" s="639"/>
      <c r="N29" s="639"/>
      <c r="O29" s="639"/>
      <c r="P29" s="639"/>
      <c r="Q29" s="640"/>
      <c r="R29" s="641">
        <v>362478</v>
      </c>
      <c r="S29" s="642"/>
      <c r="T29" s="642"/>
      <c r="U29" s="642"/>
      <c r="V29" s="642"/>
      <c r="W29" s="642"/>
      <c r="X29" s="642"/>
      <c r="Y29" s="643"/>
      <c r="Z29" s="644">
        <v>10.3</v>
      </c>
      <c r="AA29" s="644"/>
      <c r="AB29" s="644"/>
      <c r="AC29" s="644"/>
      <c r="AD29" s="645" t="s">
        <v>238</v>
      </c>
      <c r="AE29" s="645"/>
      <c r="AF29" s="645"/>
      <c r="AG29" s="645"/>
      <c r="AH29" s="645"/>
      <c r="AI29" s="645"/>
      <c r="AJ29" s="645"/>
      <c r="AK29" s="645"/>
      <c r="AL29" s="646" t="s">
        <v>238</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304651</v>
      </c>
      <c r="CS29" s="665"/>
      <c r="CT29" s="665"/>
      <c r="CU29" s="665"/>
      <c r="CV29" s="665"/>
      <c r="CW29" s="665"/>
      <c r="CX29" s="665"/>
      <c r="CY29" s="666"/>
      <c r="CZ29" s="646">
        <v>9</v>
      </c>
      <c r="DA29" s="677"/>
      <c r="DB29" s="677"/>
      <c r="DC29" s="679"/>
      <c r="DD29" s="650">
        <v>304651</v>
      </c>
      <c r="DE29" s="665"/>
      <c r="DF29" s="665"/>
      <c r="DG29" s="665"/>
      <c r="DH29" s="665"/>
      <c r="DI29" s="665"/>
      <c r="DJ29" s="665"/>
      <c r="DK29" s="666"/>
      <c r="DL29" s="650">
        <v>304651</v>
      </c>
      <c r="DM29" s="665"/>
      <c r="DN29" s="665"/>
      <c r="DO29" s="665"/>
      <c r="DP29" s="665"/>
      <c r="DQ29" s="665"/>
      <c r="DR29" s="665"/>
      <c r="DS29" s="665"/>
      <c r="DT29" s="665"/>
      <c r="DU29" s="665"/>
      <c r="DV29" s="666"/>
      <c r="DW29" s="646">
        <v>16.7</v>
      </c>
      <c r="DX29" s="677"/>
      <c r="DY29" s="677"/>
      <c r="DZ29" s="677"/>
      <c r="EA29" s="677"/>
      <c r="EB29" s="677"/>
      <c r="EC29" s="678"/>
    </row>
    <row r="30" spans="2:133" ht="11.25" customHeight="1" x14ac:dyDescent="0.15">
      <c r="B30" s="638" t="s">
        <v>312</v>
      </c>
      <c r="C30" s="639"/>
      <c r="D30" s="639"/>
      <c r="E30" s="639"/>
      <c r="F30" s="639"/>
      <c r="G30" s="639"/>
      <c r="H30" s="639"/>
      <c r="I30" s="639"/>
      <c r="J30" s="639"/>
      <c r="K30" s="639"/>
      <c r="L30" s="639"/>
      <c r="M30" s="639"/>
      <c r="N30" s="639"/>
      <c r="O30" s="639"/>
      <c r="P30" s="639"/>
      <c r="Q30" s="640"/>
      <c r="R30" s="641">
        <v>53915</v>
      </c>
      <c r="S30" s="642"/>
      <c r="T30" s="642"/>
      <c r="U30" s="642"/>
      <c r="V30" s="642"/>
      <c r="W30" s="642"/>
      <c r="X30" s="642"/>
      <c r="Y30" s="643"/>
      <c r="Z30" s="644">
        <v>1.5</v>
      </c>
      <c r="AA30" s="644"/>
      <c r="AB30" s="644"/>
      <c r="AC30" s="644"/>
      <c r="AD30" s="645">
        <v>2469</v>
      </c>
      <c r="AE30" s="645"/>
      <c r="AF30" s="645"/>
      <c r="AG30" s="645"/>
      <c r="AH30" s="645"/>
      <c r="AI30" s="645"/>
      <c r="AJ30" s="645"/>
      <c r="AK30" s="645"/>
      <c r="AL30" s="646">
        <v>0.1</v>
      </c>
      <c r="AM30" s="647"/>
      <c r="AN30" s="647"/>
      <c r="AO30" s="648"/>
      <c r="AP30" s="689" t="s">
        <v>313</v>
      </c>
      <c r="AQ30" s="690"/>
      <c r="AR30" s="690"/>
      <c r="AS30" s="690"/>
      <c r="AT30" s="695" t="s">
        <v>314</v>
      </c>
      <c r="AU30" s="230"/>
      <c r="AV30" s="230"/>
      <c r="AW30" s="230"/>
      <c r="AX30" s="627" t="s">
        <v>192</v>
      </c>
      <c r="AY30" s="628"/>
      <c r="AZ30" s="628"/>
      <c r="BA30" s="628"/>
      <c r="BB30" s="628"/>
      <c r="BC30" s="628"/>
      <c r="BD30" s="628"/>
      <c r="BE30" s="628"/>
      <c r="BF30" s="629"/>
      <c r="BG30" s="701">
        <v>100</v>
      </c>
      <c r="BH30" s="702"/>
      <c r="BI30" s="702"/>
      <c r="BJ30" s="702"/>
      <c r="BK30" s="702"/>
      <c r="BL30" s="702"/>
      <c r="BM30" s="636">
        <v>100</v>
      </c>
      <c r="BN30" s="702"/>
      <c r="BO30" s="702"/>
      <c r="BP30" s="702"/>
      <c r="BQ30" s="703"/>
      <c r="BR30" s="701">
        <v>100</v>
      </c>
      <c r="BS30" s="702"/>
      <c r="BT30" s="702"/>
      <c r="BU30" s="702"/>
      <c r="BV30" s="702"/>
      <c r="BW30" s="702"/>
      <c r="BX30" s="636">
        <v>100</v>
      </c>
      <c r="BY30" s="702"/>
      <c r="BZ30" s="702"/>
      <c r="CA30" s="702"/>
      <c r="CB30" s="703"/>
      <c r="CD30" s="706"/>
      <c r="CE30" s="707"/>
      <c r="CF30" s="656" t="s">
        <v>315</v>
      </c>
      <c r="CG30" s="657"/>
      <c r="CH30" s="657"/>
      <c r="CI30" s="657"/>
      <c r="CJ30" s="657"/>
      <c r="CK30" s="657"/>
      <c r="CL30" s="657"/>
      <c r="CM30" s="657"/>
      <c r="CN30" s="657"/>
      <c r="CO30" s="657"/>
      <c r="CP30" s="657"/>
      <c r="CQ30" s="658"/>
      <c r="CR30" s="641">
        <v>290207</v>
      </c>
      <c r="CS30" s="642"/>
      <c r="CT30" s="642"/>
      <c r="CU30" s="642"/>
      <c r="CV30" s="642"/>
      <c r="CW30" s="642"/>
      <c r="CX30" s="642"/>
      <c r="CY30" s="643"/>
      <c r="CZ30" s="646">
        <v>8.6</v>
      </c>
      <c r="DA30" s="677"/>
      <c r="DB30" s="677"/>
      <c r="DC30" s="679"/>
      <c r="DD30" s="650">
        <v>290207</v>
      </c>
      <c r="DE30" s="642"/>
      <c r="DF30" s="642"/>
      <c r="DG30" s="642"/>
      <c r="DH30" s="642"/>
      <c r="DI30" s="642"/>
      <c r="DJ30" s="642"/>
      <c r="DK30" s="643"/>
      <c r="DL30" s="650">
        <v>290207</v>
      </c>
      <c r="DM30" s="642"/>
      <c r="DN30" s="642"/>
      <c r="DO30" s="642"/>
      <c r="DP30" s="642"/>
      <c r="DQ30" s="642"/>
      <c r="DR30" s="642"/>
      <c r="DS30" s="642"/>
      <c r="DT30" s="642"/>
      <c r="DU30" s="642"/>
      <c r="DV30" s="643"/>
      <c r="DW30" s="646">
        <v>15.9</v>
      </c>
      <c r="DX30" s="677"/>
      <c r="DY30" s="677"/>
      <c r="DZ30" s="677"/>
      <c r="EA30" s="677"/>
      <c r="EB30" s="677"/>
      <c r="EC30" s="678"/>
    </row>
    <row r="31" spans="2:133" ht="11.25" customHeight="1" x14ac:dyDescent="0.15">
      <c r="B31" s="638" t="s">
        <v>316</v>
      </c>
      <c r="C31" s="639"/>
      <c r="D31" s="639"/>
      <c r="E31" s="639"/>
      <c r="F31" s="639"/>
      <c r="G31" s="639"/>
      <c r="H31" s="639"/>
      <c r="I31" s="639"/>
      <c r="J31" s="639"/>
      <c r="K31" s="639"/>
      <c r="L31" s="639"/>
      <c r="M31" s="639"/>
      <c r="N31" s="639"/>
      <c r="O31" s="639"/>
      <c r="P31" s="639"/>
      <c r="Q31" s="640"/>
      <c r="R31" s="641">
        <v>6490</v>
      </c>
      <c r="S31" s="642"/>
      <c r="T31" s="642"/>
      <c r="U31" s="642"/>
      <c r="V31" s="642"/>
      <c r="W31" s="642"/>
      <c r="X31" s="642"/>
      <c r="Y31" s="643"/>
      <c r="Z31" s="644">
        <v>0.2</v>
      </c>
      <c r="AA31" s="644"/>
      <c r="AB31" s="644"/>
      <c r="AC31" s="644"/>
      <c r="AD31" s="645" t="s">
        <v>238</v>
      </c>
      <c r="AE31" s="645"/>
      <c r="AF31" s="645"/>
      <c r="AG31" s="645"/>
      <c r="AH31" s="645"/>
      <c r="AI31" s="645"/>
      <c r="AJ31" s="645"/>
      <c r="AK31" s="645"/>
      <c r="AL31" s="646" t="s">
        <v>238</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100</v>
      </c>
      <c r="BH31" s="665"/>
      <c r="BI31" s="665"/>
      <c r="BJ31" s="665"/>
      <c r="BK31" s="665"/>
      <c r="BL31" s="665"/>
      <c r="BM31" s="647">
        <v>100</v>
      </c>
      <c r="BN31" s="699"/>
      <c r="BO31" s="699"/>
      <c r="BP31" s="699"/>
      <c r="BQ31" s="700"/>
      <c r="BR31" s="698">
        <v>100</v>
      </c>
      <c r="BS31" s="665"/>
      <c r="BT31" s="665"/>
      <c r="BU31" s="665"/>
      <c r="BV31" s="665"/>
      <c r="BW31" s="665"/>
      <c r="BX31" s="647">
        <v>100</v>
      </c>
      <c r="BY31" s="699"/>
      <c r="BZ31" s="699"/>
      <c r="CA31" s="699"/>
      <c r="CB31" s="700"/>
      <c r="CD31" s="706"/>
      <c r="CE31" s="707"/>
      <c r="CF31" s="656" t="s">
        <v>319</v>
      </c>
      <c r="CG31" s="657"/>
      <c r="CH31" s="657"/>
      <c r="CI31" s="657"/>
      <c r="CJ31" s="657"/>
      <c r="CK31" s="657"/>
      <c r="CL31" s="657"/>
      <c r="CM31" s="657"/>
      <c r="CN31" s="657"/>
      <c r="CO31" s="657"/>
      <c r="CP31" s="657"/>
      <c r="CQ31" s="658"/>
      <c r="CR31" s="641">
        <v>14444</v>
      </c>
      <c r="CS31" s="665"/>
      <c r="CT31" s="665"/>
      <c r="CU31" s="665"/>
      <c r="CV31" s="665"/>
      <c r="CW31" s="665"/>
      <c r="CX31" s="665"/>
      <c r="CY31" s="666"/>
      <c r="CZ31" s="646">
        <v>0.4</v>
      </c>
      <c r="DA31" s="677"/>
      <c r="DB31" s="677"/>
      <c r="DC31" s="679"/>
      <c r="DD31" s="650">
        <v>14444</v>
      </c>
      <c r="DE31" s="665"/>
      <c r="DF31" s="665"/>
      <c r="DG31" s="665"/>
      <c r="DH31" s="665"/>
      <c r="DI31" s="665"/>
      <c r="DJ31" s="665"/>
      <c r="DK31" s="666"/>
      <c r="DL31" s="650">
        <v>14444</v>
      </c>
      <c r="DM31" s="665"/>
      <c r="DN31" s="665"/>
      <c r="DO31" s="665"/>
      <c r="DP31" s="665"/>
      <c r="DQ31" s="665"/>
      <c r="DR31" s="665"/>
      <c r="DS31" s="665"/>
      <c r="DT31" s="665"/>
      <c r="DU31" s="665"/>
      <c r="DV31" s="666"/>
      <c r="DW31" s="646">
        <v>0.8</v>
      </c>
      <c r="DX31" s="677"/>
      <c r="DY31" s="677"/>
      <c r="DZ31" s="677"/>
      <c r="EA31" s="677"/>
      <c r="EB31" s="677"/>
      <c r="EC31" s="678"/>
    </row>
    <row r="32" spans="2:133" ht="11.25" customHeight="1" x14ac:dyDescent="0.15">
      <c r="B32" s="638" t="s">
        <v>320</v>
      </c>
      <c r="C32" s="639"/>
      <c r="D32" s="639"/>
      <c r="E32" s="639"/>
      <c r="F32" s="639"/>
      <c r="G32" s="639"/>
      <c r="H32" s="639"/>
      <c r="I32" s="639"/>
      <c r="J32" s="639"/>
      <c r="K32" s="639"/>
      <c r="L32" s="639"/>
      <c r="M32" s="639"/>
      <c r="N32" s="639"/>
      <c r="O32" s="639"/>
      <c r="P32" s="639"/>
      <c r="Q32" s="640"/>
      <c r="R32" s="641">
        <v>120947</v>
      </c>
      <c r="S32" s="642"/>
      <c r="T32" s="642"/>
      <c r="U32" s="642"/>
      <c r="V32" s="642"/>
      <c r="W32" s="642"/>
      <c r="X32" s="642"/>
      <c r="Y32" s="643"/>
      <c r="Z32" s="644">
        <v>3.4</v>
      </c>
      <c r="AA32" s="644"/>
      <c r="AB32" s="644"/>
      <c r="AC32" s="644"/>
      <c r="AD32" s="645" t="s">
        <v>139</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100</v>
      </c>
      <c r="BH32" s="711"/>
      <c r="BI32" s="711"/>
      <c r="BJ32" s="711"/>
      <c r="BK32" s="711"/>
      <c r="BL32" s="711"/>
      <c r="BM32" s="712">
        <v>100</v>
      </c>
      <c r="BN32" s="711"/>
      <c r="BO32" s="711"/>
      <c r="BP32" s="711"/>
      <c r="BQ32" s="713"/>
      <c r="BR32" s="710">
        <v>100</v>
      </c>
      <c r="BS32" s="711"/>
      <c r="BT32" s="711"/>
      <c r="BU32" s="711"/>
      <c r="BV32" s="711"/>
      <c r="BW32" s="711"/>
      <c r="BX32" s="712">
        <v>100</v>
      </c>
      <c r="BY32" s="711"/>
      <c r="BZ32" s="711"/>
      <c r="CA32" s="711"/>
      <c r="CB32" s="713"/>
      <c r="CD32" s="708"/>
      <c r="CE32" s="709"/>
      <c r="CF32" s="656" t="s">
        <v>322</v>
      </c>
      <c r="CG32" s="657"/>
      <c r="CH32" s="657"/>
      <c r="CI32" s="657"/>
      <c r="CJ32" s="657"/>
      <c r="CK32" s="657"/>
      <c r="CL32" s="657"/>
      <c r="CM32" s="657"/>
      <c r="CN32" s="657"/>
      <c r="CO32" s="657"/>
      <c r="CP32" s="657"/>
      <c r="CQ32" s="658"/>
      <c r="CR32" s="641" t="s">
        <v>238</v>
      </c>
      <c r="CS32" s="642"/>
      <c r="CT32" s="642"/>
      <c r="CU32" s="642"/>
      <c r="CV32" s="642"/>
      <c r="CW32" s="642"/>
      <c r="CX32" s="642"/>
      <c r="CY32" s="643"/>
      <c r="CZ32" s="646" t="s">
        <v>238</v>
      </c>
      <c r="DA32" s="677"/>
      <c r="DB32" s="677"/>
      <c r="DC32" s="679"/>
      <c r="DD32" s="650" t="s">
        <v>238</v>
      </c>
      <c r="DE32" s="642"/>
      <c r="DF32" s="642"/>
      <c r="DG32" s="642"/>
      <c r="DH32" s="642"/>
      <c r="DI32" s="642"/>
      <c r="DJ32" s="642"/>
      <c r="DK32" s="643"/>
      <c r="DL32" s="650" t="s">
        <v>238</v>
      </c>
      <c r="DM32" s="642"/>
      <c r="DN32" s="642"/>
      <c r="DO32" s="642"/>
      <c r="DP32" s="642"/>
      <c r="DQ32" s="642"/>
      <c r="DR32" s="642"/>
      <c r="DS32" s="642"/>
      <c r="DT32" s="642"/>
      <c r="DU32" s="642"/>
      <c r="DV32" s="643"/>
      <c r="DW32" s="646" t="s">
        <v>238</v>
      </c>
      <c r="DX32" s="677"/>
      <c r="DY32" s="677"/>
      <c r="DZ32" s="677"/>
      <c r="EA32" s="677"/>
      <c r="EB32" s="677"/>
      <c r="EC32" s="678"/>
    </row>
    <row r="33" spans="2:133" ht="11.25" customHeight="1" x14ac:dyDescent="0.15">
      <c r="B33" s="638" t="s">
        <v>323</v>
      </c>
      <c r="C33" s="639"/>
      <c r="D33" s="639"/>
      <c r="E33" s="639"/>
      <c r="F33" s="639"/>
      <c r="G33" s="639"/>
      <c r="H33" s="639"/>
      <c r="I33" s="639"/>
      <c r="J33" s="639"/>
      <c r="K33" s="639"/>
      <c r="L33" s="639"/>
      <c r="M33" s="639"/>
      <c r="N33" s="639"/>
      <c r="O33" s="639"/>
      <c r="P33" s="639"/>
      <c r="Q33" s="640"/>
      <c r="R33" s="641">
        <v>180108</v>
      </c>
      <c r="S33" s="642"/>
      <c r="T33" s="642"/>
      <c r="U33" s="642"/>
      <c r="V33" s="642"/>
      <c r="W33" s="642"/>
      <c r="X33" s="642"/>
      <c r="Y33" s="643"/>
      <c r="Z33" s="644">
        <v>5.0999999999999996</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1315655</v>
      </c>
      <c r="CS33" s="665"/>
      <c r="CT33" s="665"/>
      <c r="CU33" s="665"/>
      <c r="CV33" s="665"/>
      <c r="CW33" s="665"/>
      <c r="CX33" s="665"/>
      <c r="CY33" s="666"/>
      <c r="CZ33" s="646">
        <v>39</v>
      </c>
      <c r="DA33" s="677"/>
      <c r="DB33" s="677"/>
      <c r="DC33" s="679"/>
      <c r="DD33" s="650">
        <v>1065612</v>
      </c>
      <c r="DE33" s="665"/>
      <c r="DF33" s="665"/>
      <c r="DG33" s="665"/>
      <c r="DH33" s="665"/>
      <c r="DI33" s="665"/>
      <c r="DJ33" s="665"/>
      <c r="DK33" s="666"/>
      <c r="DL33" s="650">
        <v>797610</v>
      </c>
      <c r="DM33" s="665"/>
      <c r="DN33" s="665"/>
      <c r="DO33" s="665"/>
      <c r="DP33" s="665"/>
      <c r="DQ33" s="665"/>
      <c r="DR33" s="665"/>
      <c r="DS33" s="665"/>
      <c r="DT33" s="665"/>
      <c r="DU33" s="665"/>
      <c r="DV33" s="666"/>
      <c r="DW33" s="646">
        <v>43.6</v>
      </c>
      <c r="DX33" s="677"/>
      <c r="DY33" s="677"/>
      <c r="DZ33" s="677"/>
      <c r="EA33" s="677"/>
      <c r="EB33" s="677"/>
      <c r="EC33" s="678"/>
    </row>
    <row r="34" spans="2:133" ht="11.25" customHeight="1" x14ac:dyDescent="0.15">
      <c r="B34" s="638" t="s">
        <v>325</v>
      </c>
      <c r="C34" s="639"/>
      <c r="D34" s="639"/>
      <c r="E34" s="639"/>
      <c r="F34" s="639"/>
      <c r="G34" s="639"/>
      <c r="H34" s="639"/>
      <c r="I34" s="639"/>
      <c r="J34" s="639"/>
      <c r="K34" s="639"/>
      <c r="L34" s="639"/>
      <c r="M34" s="639"/>
      <c r="N34" s="639"/>
      <c r="O34" s="639"/>
      <c r="P34" s="639"/>
      <c r="Q34" s="640"/>
      <c r="R34" s="641">
        <v>86430</v>
      </c>
      <c r="S34" s="642"/>
      <c r="T34" s="642"/>
      <c r="U34" s="642"/>
      <c r="V34" s="642"/>
      <c r="W34" s="642"/>
      <c r="X34" s="642"/>
      <c r="Y34" s="643"/>
      <c r="Z34" s="644">
        <v>2.5</v>
      </c>
      <c r="AA34" s="644"/>
      <c r="AB34" s="644"/>
      <c r="AC34" s="644"/>
      <c r="AD34" s="645" t="s">
        <v>238</v>
      </c>
      <c r="AE34" s="645"/>
      <c r="AF34" s="645"/>
      <c r="AG34" s="645"/>
      <c r="AH34" s="645"/>
      <c r="AI34" s="645"/>
      <c r="AJ34" s="645"/>
      <c r="AK34" s="645"/>
      <c r="AL34" s="646" t="s">
        <v>238</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432460</v>
      </c>
      <c r="CS34" s="642"/>
      <c r="CT34" s="642"/>
      <c r="CU34" s="642"/>
      <c r="CV34" s="642"/>
      <c r="CW34" s="642"/>
      <c r="CX34" s="642"/>
      <c r="CY34" s="643"/>
      <c r="CZ34" s="646">
        <v>12.8</v>
      </c>
      <c r="DA34" s="677"/>
      <c r="DB34" s="677"/>
      <c r="DC34" s="679"/>
      <c r="DD34" s="650">
        <v>392681</v>
      </c>
      <c r="DE34" s="642"/>
      <c r="DF34" s="642"/>
      <c r="DG34" s="642"/>
      <c r="DH34" s="642"/>
      <c r="DI34" s="642"/>
      <c r="DJ34" s="642"/>
      <c r="DK34" s="643"/>
      <c r="DL34" s="650">
        <v>346155</v>
      </c>
      <c r="DM34" s="642"/>
      <c r="DN34" s="642"/>
      <c r="DO34" s="642"/>
      <c r="DP34" s="642"/>
      <c r="DQ34" s="642"/>
      <c r="DR34" s="642"/>
      <c r="DS34" s="642"/>
      <c r="DT34" s="642"/>
      <c r="DU34" s="642"/>
      <c r="DV34" s="643"/>
      <c r="DW34" s="646">
        <v>18.899999999999999</v>
      </c>
      <c r="DX34" s="677"/>
      <c r="DY34" s="677"/>
      <c r="DZ34" s="677"/>
      <c r="EA34" s="677"/>
      <c r="EB34" s="677"/>
      <c r="EC34" s="678"/>
    </row>
    <row r="35" spans="2:133" ht="11.25" customHeight="1" x14ac:dyDescent="0.15">
      <c r="B35" s="638" t="s">
        <v>329</v>
      </c>
      <c r="C35" s="639"/>
      <c r="D35" s="639"/>
      <c r="E35" s="639"/>
      <c r="F35" s="639"/>
      <c r="G35" s="639"/>
      <c r="H35" s="639"/>
      <c r="I35" s="639"/>
      <c r="J35" s="639"/>
      <c r="K35" s="639"/>
      <c r="L35" s="639"/>
      <c r="M35" s="639"/>
      <c r="N35" s="639"/>
      <c r="O35" s="639"/>
      <c r="P35" s="639"/>
      <c r="Q35" s="640"/>
      <c r="R35" s="641">
        <v>303449</v>
      </c>
      <c r="S35" s="642"/>
      <c r="T35" s="642"/>
      <c r="U35" s="642"/>
      <c r="V35" s="642"/>
      <c r="W35" s="642"/>
      <c r="X35" s="642"/>
      <c r="Y35" s="643"/>
      <c r="Z35" s="644">
        <v>8.6</v>
      </c>
      <c r="AA35" s="644"/>
      <c r="AB35" s="644"/>
      <c r="AC35" s="644"/>
      <c r="AD35" s="645" t="s">
        <v>238</v>
      </c>
      <c r="AE35" s="645"/>
      <c r="AF35" s="645"/>
      <c r="AG35" s="645"/>
      <c r="AH35" s="645"/>
      <c r="AI35" s="645"/>
      <c r="AJ35" s="645"/>
      <c r="AK35" s="645"/>
      <c r="AL35" s="646" t="s">
        <v>238</v>
      </c>
      <c r="AM35" s="647"/>
      <c r="AN35" s="647"/>
      <c r="AO35" s="648"/>
      <c r="AP35" s="234"/>
      <c r="AQ35" s="714" t="s">
        <v>330</v>
      </c>
      <c r="AR35" s="715"/>
      <c r="AS35" s="715"/>
      <c r="AT35" s="715"/>
      <c r="AU35" s="715"/>
      <c r="AV35" s="715"/>
      <c r="AW35" s="715"/>
      <c r="AX35" s="715"/>
      <c r="AY35" s="716"/>
      <c r="AZ35" s="630">
        <v>266259</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5340</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38742</v>
      </c>
      <c r="CS35" s="665"/>
      <c r="CT35" s="665"/>
      <c r="CU35" s="665"/>
      <c r="CV35" s="665"/>
      <c r="CW35" s="665"/>
      <c r="CX35" s="665"/>
      <c r="CY35" s="666"/>
      <c r="CZ35" s="646">
        <v>1.1000000000000001</v>
      </c>
      <c r="DA35" s="677"/>
      <c r="DB35" s="677"/>
      <c r="DC35" s="679"/>
      <c r="DD35" s="650">
        <v>32651</v>
      </c>
      <c r="DE35" s="665"/>
      <c r="DF35" s="665"/>
      <c r="DG35" s="665"/>
      <c r="DH35" s="665"/>
      <c r="DI35" s="665"/>
      <c r="DJ35" s="665"/>
      <c r="DK35" s="666"/>
      <c r="DL35" s="650">
        <v>30273</v>
      </c>
      <c r="DM35" s="665"/>
      <c r="DN35" s="665"/>
      <c r="DO35" s="665"/>
      <c r="DP35" s="665"/>
      <c r="DQ35" s="665"/>
      <c r="DR35" s="665"/>
      <c r="DS35" s="665"/>
      <c r="DT35" s="665"/>
      <c r="DU35" s="665"/>
      <c r="DV35" s="666"/>
      <c r="DW35" s="646">
        <v>1.7</v>
      </c>
      <c r="DX35" s="677"/>
      <c r="DY35" s="677"/>
      <c r="DZ35" s="677"/>
      <c r="EA35" s="677"/>
      <c r="EB35" s="677"/>
      <c r="EC35" s="678"/>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139</v>
      </c>
      <c r="AM36" s="647"/>
      <c r="AN36" s="647"/>
      <c r="AO36" s="648"/>
      <c r="AQ36" s="718" t="s">
        <v>334</v>
      </c>
      <c r="AR36" s="719"/>
      <c r="AS36" s="719"/>
      <c r="AT36" s="719"/>
      <c r="AU36" s="719"/>
      <c r="AV36" s="719"/>
      <c r="AW36" s="719"/>
      <c r="AX36" s="719"/>
      <c r="AY36" s="720"/>
      <c r="AZ36" s="641">
        <v>20101</v>
      </c>
      <c r="BA36" s="642"/>
      <c r="BB36" s="642"/>
      <c r="BC36" s="642"/>
      <c r="BD36" s="665"/>
      <c r="BE36" s="665"/>
      <c r="BF36" s="700"/>
      <c r="BG36" s="656" t="s">
        <v>335</v>
      </c>
      <c r="BH36" s="657"/>
      <c r="BI36" s="657"/>
      <c r="BJ36" s="657"/>
      <c r="BK36" s="657"/>
      <c r="BL36" s="657"/>
      <c r="BM36" s="657"/>
      <c r="BN36" s="657"/>
      <c r="BO36" s="657"/>
      <c r="BP36" s="657"/>
      <c r="BQ36" s="657"/>
      <c r="BR36" s="657"/>
      <c r="BS36" s="657"/>
      <c r="BT36" s="657"/>
      <c r="BU36" s="658"/>
      <c r="BV36" s="641">
        <v>-3660</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467113</v>
      </c>
      <c r="CS36" s="642"/>
      <c r="CT36" s="642"/>
      <c r="CU36" s="642"/>
      <c r="CV36" s="642"/>
      <c r="CW36" s="642"/>
      <c r="CX36" s="642"/>
      <c r="CY36" s="643"/>
      <c r="CZ36" s="646">
        <v>13.9</v>
      </c>
      <c r="DA36" s="677"/>
      <c r="DB36" s="677"/>
      <c r="DC36" s="679"/>
      <c r="DD36" s="650">
        <v>376848</v>
      </c>
      <c r="DE36" s="642"/>
      <c r="DF36" s="642"/>
      <c r="DG36" s="642"/>
      <c r="DH36" s="642"/>
      <c r="DI36" s="642"/>
      <c r="DJ36" s="642"/>
      <c r="DK36" s="643"/>
      <c r="DL36" s="650">
        <v>225897</v>
      </c>
      <c r="DM36" s="642"/>
      <c r="DN36" s="642"/>
      <c r="DO36" s="642"/>
      <c r="DP36" s="642"/>
      <c r="DQ36" s="642"/>
      <c r="DR36" s="642"/>
      <c r="DS36" s="642"/>
      <c r="DT36" s="642"/>
      <c r="DU36" s="642"/>
      <c r="DV36" s="643"/>
      <c r="DW36" s="646">
        <v>12.4</v>
      </c>
      <c r="DX36" s="677"/>
      <c r="DY36" s="677"/>
      <c r="DZ36" s="677"/>
      <c r="EA36" s="677"/>
      <c r="EB36" s="677"/>
      <c r="EC36" s="678"/>
    </row>
    <row r="37" spans="2:133" ht="11.25" customHeight="1" x14ac:dyDescent="0.15">
      <c r="B37" s="638" t="s">
        <v>337</v>
      </c>
      <c r="C37" s="639"/>
      <c r="D37" s="639"/>
      <c r="E37" s="639"/>
      <c r="F37" s="639"/>
      <c r="G37" s="639"/>
      <c r="H37" s="639"/>
      <c r="I37" s="639"/>
      <c r="J37" s="639"/>
      <c r="K37" s="639"/>
      <c r="L37" s="639"/>
      <c r="M37" s="639"/>
      <c r="N37" s="639"/>
      <c r="O37" s="639"/>
      <c r="P37" s="639"/>
      <c r="Q37" s="640"/>
      <c r="R37" s="641">
        <v>66809</v>
      </c>
      <c r="S37" s="642"/>
      <c r="T37" s="642"/>
      <c r="U37" s="642"/>
      <c r="V37" s="642"/>
      <c r="W37" s="642"/>
      <c r="X37" s="642"/>
      <c r="Y37" s="643"/>
      <c r="Z37" s="644">
        <v>1.9</v>
      </c>
      <c r="AA37" s="644"/>
      <c r="AB37" s="644"/>
      <c r="AC37" s="644"/>
      <c r="AD37" s="645" t="s">
        <v>139</v>
      </c>
      <c r="AE37" s="645"/>
      <c r="AF37" s="645"/>
      <c r="AG37" s="645"/>
      <c r="AH37" s="645"/>
      <c r="AI37" s="645"/>
      <c r="AJ37" s="645"/>
      <c r="AK37" s="645"/>
      <c r="AL37" s="646" t="s">
        <v>238</v>
      </c>
      <c r="AM37" s="647"/>
      <c r="AN37" s="647"/>
      <c r="AO37" s="648"/>
      <c r="AQ37" s="718" t="s">
        <v>338</v>
      </c>
      <c r="AR37" s="719"/>
      <c r="AS37" s="719"/>
      <c r="AT37" s="719"/>
      <c r="AU37" s="719"/>
      <c r="AV37" s="719"/>
      <c r="AW37" s="719"/>
      <c r="AX37" s="719"/>
      <c r="AY37" s="720"/>
      <c r="AZ37" s="641">
        <v>15098</v>
      </c>
      <c r="BA37" s="642"/>
      <c r="BB37" s="642"/>
      <c r="BC37" s="642"/>
      <c r="BD37" s="665"/>
      <c r="BE37" s="665"/>
      <c r="BF37" s="700"/>
      <c r="BG37" s="656" t="s">
        <v>339</v>
      </c>
      <c r="BH37" s="657"/>
      <c r="BI37" s="657"/>
      <c r="BJ37" s="657"/>
      <c r="BK37" s="657"/>
      <c r="BL37" s="657"/>
      <c r="BM37" s="657"/>
      <c r="BN37" s="657"/>
      <c r="BO37" s="657"/>
      <c r="BP37" s="657"/>
      <c r="BQ37" s="657"/>
      <c r="BR37" s="657"/>
      <c r="BS37" s="657"/>
      <c r="BT37" s="657"/>
      <c r="BU37" s="658"/>
      <c r="BV37" s="641">
        <v>259</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54645</v>
      </c>
      <c r="CS37" s="665"/>
      <c r="CT37" s="665"/>
      <c r="CU37" s="665"/>
      <c r="CV37" s="665"/>
      <c r="CW37" s="665"/>
      <c r="CX37" s="665"/>
      <c r="CY37" s="666"/>
      <c r="CZ37" s="646">
        <v>1.6</v>
      </c>
      <c r="DA37" s="677"/>
      <c r="DB37" s="677"/>
      <c r="DC37" s="679"/>
      <c r="DD37" s="650">
        <v>54645</v>
      </c>
      <c r="DE37" s="665"/>
      <c r="DF37" s="665"/>
      <c r="DG37" s="665"/>
      <c r="DH37" s="665"/>
      <c r="DI37" s="665"/>
      <c r="DJ37" s="665"/>
      <c r="DK37" s="666"/>
      <c r="DL37" s="650">
        <v>54645</v>
      </c>
      <c r="DM37" s="665"/>
      <c r="DN37" s="665"/>
      <c r="DO37" s="665"/>
      <c r="DP37" s="665"/>
      <c r="DQ37" s="665"/>
      <c r="DR37" s="665"/>
      <c r="DS37" s="665"/>
      <c r="DT37" s="665"/>
      <c r="DU37" s="665"/>
      <c r="DV37" s="666"/>
      <c r="DW37" s="646">
        <v>3</v>
      </c>
      <c r="DX37" s="677"/>
      <c r="DY37" s="677"/>
      <c r="DZ37" s="677"/>
      <c r="EA37" s="677"/>
      <c r="EB37" s="677"/>
      <c r="EC37" s="678"/>
    </row>
    <row r="38" spans="2:133" ht="11.25" customHeight="1" x14ac:dyDescent="0.15">
      <c r="B38" s="686" t="s">
        <v>341</v>
      </c>
      <c r="C38" s="687"/>
      <c r="D38" s="687"/>
      <c r="E38" s="687"/>
      <c r="F38" s="687"/>
      <c r="G38" s="687"/>
      <c r="H38" s="687"/>
      <c r="I38" s="687"/>
      <c r="J38" s="687"/>
      <c r="K38" s="687"/>
      <c r="L38" s="687"/>
      <c r="M38" s="687"/>
      <c r="N38" s="687"/>
      <c r="O38" s="687"/>
      <c r="P38" s="687"/>
      <c r="Q38" s="688"/>
      <c r="R38" s="721">
        <v>3512902</v>
      </c>
      <c r="S38" s="722"/>
      <c r="T38" s="722"/>
      <c r="U38" s="722"/>
      <c r="V38" s="722"/>
      <c r="W38" s="722"/>
      <c r="X38" s="722"/>
      <c r="Y38" s="723"/>
      <c r="Z38" s="724">
        <v>100</v>
      </c>
      <c r="AA38" s="724"/>
      <c r="AB38" s="724"/>
      <c r="AC38" s="724"/>
      <c r="AD38" s="725">
        <v>1761088</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t="s">
        <v>238</v>
      </c>
      <c r="BA38" s="642"/>
      <c r="BB38" s="642"/>
      <c r="BC38" s="642"/>
      <c r="BD38" s="665"/>
      <c r="BE38" s="665"/>
      <c r="BF38" s="700"/>
      <c r="BG38" s="656" t="s">
        <v>343</v>
      </c>
      <c r="BH38" s="657"/>
      <c r="BI38" s="657"/>
      <c r="BJ38" s="657"/>
      <c r="BK38" s="657"/>
      <c r="BL38" s="657"/>
      <c r="BM38" s="657"/>
      <c r="BN38" s="657"/>
      <c r="BO38" s="657"/>
      <c r="BP38" s="657"/>
      <c r="BQ38" s="657"/>
      <c r="BR38" s="657"/>
      <c r="BS38" s="657"/>
      <c r="BT38" s="657"/>
      <c r="BU38" s="658"/>
      <c r="BV38" s="641">
        <v>449</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266259</v>
      </c>
      <c r="CS38" s="642"/>
      <c r="CT38" s="642"/>
      <c r="CU38" s="642"/>
      <c r="CV38" s="642"/>
      <c r="CW38" s="642"/>
      <c r="CX38" s="642"/>
      <c r="CY38" s="643"/>
      <c r="CZ38" s="646">
        <v>7.9</v>
      </c>
      <c r="DA38" s="677"/>
      <c r="DB38" s="677"/>
      <c r="DC38" s="679"/>
      <c r="DD38" s="650">
        <v>243432</v>
      </c>
      <c r="DE38" s="642"/>
      <c r="DF38" s="642"/>
      <c r="DG38" s="642"/>
      <c r="DH38" s="642"/>
      <c r="DI38" s="642"/>
      <c r="DJ38" s="642"/>
      <c r="DK38" s="643"/>
      <c r="DL38" s="650">
        <v>195285</v>
      </c>
      <c r="DM38" s="642"/>
      <c r="DN38" s="642"/>
      <c r="DO38" s="642"/>
      <c r="DP38" s="642"/>
      <c r="DQ38" s="642"/>
      <c r="DR38" s="642"/>
      <c r="DS38" s="642"/>
      <c r="DT38" s="642"/>
      <c r="DU38" s="642"/>
      <c r="DV38" s="643"/>
      <c r="DW38" s="646">
        <v>10.7</v>
      </c>
      <c r="DX38" s="677"/>
      <c r="DY38" s="677"/>
      <c r="DZ38" s="677"/>
      <c r="EA38" s="677"/>
      <c r="EB38" s="677"/>
      <c r="EC38" s="678"/>
    </row>
    <row r="39" spans="2:133" ht="11.25" customHeight="1" x14ac:dyDescent="0.15">
      <c r="AQ39" s="718" t="s">
        <v>345</v>
      </c>
      <c r="AR39" s="719"/>
      <c r="AS39" s="719"/>
      <c r="AT39" s="719"/>
      <c r="AU39" s="719"/>
      <c r="AV39" s="719"/>
      <c r="AW39" s="719"/>
      <c r="AX39" s="719"/>
      <c r="AY39" s="720"/>
      <c r="AZ39" s="641" t="s">
        <v>346</v>
      </c>
      <c r="BA39" s="642"/>
      <c r="BB39" s="642"/>
      <c r="BC39" s="642"/>
      <c r="BD39" s="665"/>
      <c r="BE39" s="665"/>
      <c r="BF39" s="700"/>
      <c r="BG39" s="732" t="s">
        <v>347</v>
      </c>
      <c r="BH39" s="733"/>
      <c r="BI39" s="733"/>
      <c r="BJ39" s="733"/>
      <c r="BK39" s="733"/>
      <c r="BL39" s="235"/>
      <c r="BM39" s="657" t="s">
        <v>348</v>
      </c>
      <c r="BN39" s="657"/>
      <c r="BO39" s="657"/>
      <c r="BP39" s="657"/>
      <c r="BQ39" s="657"/>
      <c r="BR39" s="657"/>
      <c r="BS39" s="657"/>
      <c r="BT39" s="657"/>
      <c r="BU39" s="658"/>
      <c r="BV39" s="641">
        <v>92</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54921</v>
      </c>
      <c r="CS39" s="665"/>
      <c r="CT39" s="665"/>
      <c r="CU39" s="665"/>
      <c r="CV39" s="665"/>
      <c r="CW39" s="665"/>
      <c r="CX39" s="665"/>
      <c r="CY39" s="666"/>
      <c r="CZ39" s="646">
        <v>1.6</v>
      </c>
      <c r="DA39" s="677"/>
      <c r="DB39" s="677"/>
      <c r="DC39" s="679"/>
      <c r="DD39" s="650">
        <v>20000</v>
      </c>
      <c r="DE39" s="665"/>
      <c r="DF39" s="665"/>
      <c r="DG39" s="665"/>
      <c r="DH39" s="665"/>
      <c r="DI39" s="665"/>
      <c r="DJ39" s="665"/>
      <c r="DK39" s="666"/>
      <c r="DL39" s="650" t="s">
        <v>238</v>
      </c>
      <c r="DM39" s="665"/>
      <c r="DN39" s="665"/>
      <c r="DO39" s="665"/>
      <c r="DP39" s="665"/>
      <c r="DQ39" s="665"/>
      <c r="DR39" s="665"/>
      <c r="DS39" s="665"/>
      <c r="DT39" s="665"/>
      <c r="DU39" s="665"/>
      <c r="DV39" s="666"/>
      <c r="DW39" s="646" t="s">
        <v>346</v>
      </c>
      <c r="DX39" s="677"/>
      <c r="DY39" s="677"/>
      <c r="DZ39" s="677"/>
      <c r="EA39" s="677"/>
      <c r="EB39" s="677"/>
      <c r="EC39" s="678"/>
    </row>
    <row r="40" spans="2:133" ht="11.25" customHeight="1" x14ac:dyDescent="0.15">
      <c r="AQ40" s="718" t="s">
        <v>350</v>
      </c>
      <c r="AR40" s="719"/>
      <c r="AS40" s="719"/>
      <c r="AT40" s="719"/>
      <c r="AU40" s="719"/>
      <c r="AV40" s="719"/>
      <c r="AW40" s="719"/>
      <c r="AX40" s="719"/>
      <c r="AY40" s="720"/>
      <c r="AZ40" s="641">
        <v>128926</v>
      </c>
      <c r="BA40" s="642"/>
      <c r="BB40" s="642"/>
      <c r="BC40" s="642"/>
      <c r="BD40" s="665"/>
      <c r="BE40" s="665"/>
      <c r="BF40" s="700"/>
      <c r="BG40" s="732"/>
      <c r="BH40" s="733"/>
      <c r="BI40" s="733"/>
      <c r="BJ40" s="733"/>
      <c r="BK40" s="733"/>
      <c r="BL40" s="235"/>
      <c r="BM40" s="657" t="s">
        <v>351</v>
      </c>
      <c r="BN40" s="657"/>
      <c r="BO40" s="657"/>
      <c r="BP40" s="657"/>
      <c r="BQ40" s="657"/>
      <c r="BR40" s="657"/>
      <c r="BS40" s="657"/>
      <c r="BT40" s="657"/>
      <c r="BU40" s="658"/>
      <c r="BV40" s="641" t="s">
        <v>238</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56160</v>
      </c>
      <c r="CS40" s="642"/>
      <c r="CT40" s="642"/>
      <c r="CU40" s="642"/>
      <c r="CV40" s="642"/>
      <c r="CW40" s="642"/>
      <c r="CX40" s="642"/>
      <c r="CY40" s="643"/>
      <c r="CZ40" s="646">
        <v>1.7</v>
      </c>
      <c r="DA40" s="677"/>
      <c r="DB40" s="677"/>
      <c r="DC40" s="679"/>
      <c r="DD40" s="650" t="s">
        <v>346</v>
      </c>
      <c r="DE40" s="642"/>
      <c r="DF40" s="642"/>
      <c r="DG40" s="642"/>
      <c r="DH40" s="642"/>
      <c r="DI40" s="642"/>
      <c r="DJ40" s="642"/>
      <c r="DK40" s="643"/>
      <c r="DL40" s="650" t="s">
        <v>238</v>
      </c>
      <c r="DM40" s="642"/>
      <c r="DN40" s="642"/>
      <c r="DO40" s="642"/>
      <c r="DP40" s="642"/>
      <c r="DQ40" s="642"/>
      <c r="DR40" s="642"/>
      <c r="DS40" s="642"/>
      <c r="DT40" s="642"/>
      <c r="DU40" s="642"/>
      <c r="DV40" s="643"/>
      <c r="DW40" s="646" t="s">
        <v>346</v>
      </c>
      <c r="DX40" s="677"/>
      <c r="DY40" s="677"/>
      <c r="DZ40" s="677"/>
      <c r="EA40" s="677"/>
      <c r="EB40" s="677"/>
      <c r="EC40" s="678"/>
    </row>
    <row r="41" spans="2:133" ht="11.25" customHeight="1" x14ac:dyDescent="0.15">
      <c r="AQ41" s="728" t="s">
        <v>353</v>
      </c>
      <c r="AR41" s="729"/>
      <c r="AS41" s="729"/>
      <c r="AT41" s="729"/>
      <c r="AU41" s="729"/>
      <c r="AV41" s="729"/>
      <c r="AW41" s="729"/>
      <c r="AX41" s="729"/>
      <c r="AY41" s="730"/>
      <c r="AZ41" s="721">
        <v>102134</v>
      </c>
      <c r="BA41" s="722"/>
      <c r="BB41" s="722"/>
      <c r="BC41" s="722"/>
      <c r="BD41" s="711"/>
      <c r="BE41" s="711"/>
      <c r="BF41" s="713"/>
      <c r="BG41" s="734"/>
      <c r="BH41" s="735"/>
      <c r="BI41" s="735"/>
      <c r="BJ41" s="735"/>
      <c r="BK41" s="735"/>
      <c r="BL41" s="236"/>
      <c r="BM41" s="668" t="s">
        <v>354</v>
      </c>
      <c r="BN41" s="668"/>
      <c r="BO41" s="668"/>
      <c r="BP41" s="668"/>
      <c r="BQ41" s="668"/>
      <c r="BR41" s="668"/>
      <c r="BS41" s="668"/>
      <c r="BT41" s="668"/>
      <c r="BU41" s="669"/>
      <c r="BV41" s="721">
        <v>342</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238</v>
      </c>
      <c r="CS41" s="665"/>
      <c r="CT41" s="665"/>
      <c r="CU41" s="665"/>
      <c r="CV41" s="665"/>
      <c r="CW41" s="665"/>
      <c r="CX41" s="665"/>
      <c r="CY41" s="666"/>
      <c r="CZ41" s="646" t="s">
        <v>346</v>
      </c>
      <c r="DA41" s="677"/>
      <c r="DB41" s="677"/>
      <c r="DC41" s="679"/>
      <c r="DD41" s="650" t="s">
        <v>238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1194604</v>
      </c>
      <c r="CS42" s="642"/>
      <c r="CT42" s="642"/>
      <c r="CU42" s="642"/>
      <c r="CV42" s="642"/>
      <c r="CW42" s="642"/>
      <c r="CX42" s="642"/>
      <c r="CY42" s="643"/>
      <c r="CZ42" s="646">
        <v>35.4</v>
      </c>
      <c r="DA42" s="647"/>
      <c r="DB42" s="647"/>
      <c r="DC42" s="742"/>
      <c r="DD42" s="650">
        <v>469586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29263</v>
      </c>
      <c r="CS43" s="665"/>
      <c r="CT43" s="665"/>
      <c r="CU43" s="665"/>
      <c r="CV43" s="665"/>
      <c r="CW43" s="665"/>
      <c r="CX43" s="665"/>
      <c r="CY43" s="666"/>
      <c r="CZ43" s="646">
        <v>0.9</v>
      </c>
      <c r="DA43" s="677"/>
      <c r="DB43" s="677"/>
      <c r="DC43" s="679"/>
      <c r="DD43" s="650">
        <v>29263</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310</v>
      </c>
      <c r="CE44" s="754"/>
      <c r="CF44" s="638" t="s">
        <v>361</v>
      </c>
      <c r="CG44" s="639"/>
      <c r="CH44" s="639"/>
      <c r="CI44" s="639"/>
      <c r="CJ44" s="639"/>
      <c r="CK44" s="639"/>
      <c r="CL44" s="639"/>
      <c r="CM44" s="639"/>
      <c r="CN44" s="639"/>
      <c r="CO44" s="639"/>
      <c r="CP44" s="639"/>
      <c r="CQ44" s="640"/>
      <c r="CR44" s="641">
        <v>994692</v>
      </c>
      <c r="CS44" s="642"/>
      <c r="CT44" s="642"/>
      <c r="CU44" s="642"/>
      <c r="CV44" s="642"/>
      <c r="CW44" s="642"/>
      <c r="CX44" s="642"/>
      <c r="CY44" s="643"/>
      <c r="CZ44" s="646">
        <v>29.5</v>
      </c>
      <c r="DA44" s="647"/>
      <c r="DB44" s="647"/>
      <c r="DC44" s="742"/>
      <c r="DD44" s="650">
        <v>422832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491118</v>
      </c>
      <c r="CS45" s="665"/>
      <c r="CT45" s="665"/>
      <c r="CU45" s="665"/>
      <c r="CV45" s="665"/>
      <c r="CW45" s="665"/>
      <c r="CX45" s="665"/>
      <c r="CY45" s="666"/>
      <c r="CZ45" s="646">
        <v>14.6</v>
      </c>
      <c r="DA45" s="677"/>
      <c r="DB45" s="677"/>
      <c r="DC45" s="679"/>
      <c r="DD45" s="650">
        <v>79299</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500574</v>
      </c>
      <c r="CS46" s="642"/>
      <c r="CT46" s="642"/>
      <c r="CU46" s="642"/>
      <c r="CV46" s="642"/>
      <c r="CW46" s="642"/>
      <c r="CX46" s="642"/>
      <c r="CY46" s="643"/>
      <c r="CZ46" s="646">
        <v>14.9</v>
      </c>
      <c r="DA46" s="647"/>
      <c r="DB46" s="647"/>
      <c r="DC46" s="742"/>
      <c r="DD46" s="650">
        <v>340533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v>199912</v>
      </c>
      <c r="CS47" s="665"/>
      <c r="CT47" s="665"/>
      <c r="CU47" s="665"/>
      <c r="CV47" s="665"/>
      <c r="CW47" s="665"/>
      <c r="CX47" s="665"/>
      <c r="CY47" s="666"/>
      <c r="CZ47" s="646">
        <v>5.9</v>
      </c>
      <c r="DA47" s="677"/>
      <c r="DB47" s="677"/>
      <c r="DC47" s="679"/>
      <c r="DD47" s="650">
        <v>46754</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346</v>
      </c>
      <c r="CS48" s="642"/>
      <c r="CT48" s="642"/>
      <c r="CU48" s="642"/>
      <c r="CV48" s="642"/>
      <c r="CW48" s="642"/>
      <c r="CX48" s="642"/>
      <c r="CY48" s="643"/>
      <c r="CZ48" s="646" t="s">
        <v>346</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3370635</v>
      </c>
      <c r="CS49" s="711"/>
      <c r="CT49" s="711"/>
      <c r="CU49" s="711"/>
      <c r="CV49" s="711"/>
      <c r="CW49" s="711"/>
      <c r="CX49" s="711"/>
      <c r="CY49" s="743"/>
      <c r="CZ49" s="726">
        <v>100</v>
      </c>
      <c r="DA49" s="744"/>
      <c r="DB49" s="744"/>
      <c r="DC49" s="745"/>
      <c r="DD49" s="746">
        <v>2284068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5QpFZ0TvDI0lF3mdzg8VXS/24xYIyS0/dkpBz4Rprhqci5odIGJqPSOLVbOhr7wxTqrdfPgY7iX5ZXLTtZXAw==" saltValue="iQo387GvpfDeAJk9GX61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AA75" sqref="AA75:AE75"/>
    </sheetView>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3513</v>
      </c>
      <c r="R7" s="777"/>
      <c r="S7" s="777"/>
      <c r="T7" s="777"/>
      <c r="U7" s="777"/>
      <c r="V7" s="777">
        <v>3371</v>
      </c>
      <c r="W7" s="777"/>
      <c r="X7" s="777"/>
      <c r="Y7" s="777"/>
      <c r="Z7" s="777"/>
      <c r="AA7" s="777">
        <v>142</v>
      </c>
      <c r="AB7" s="777"/>
      <c r="AC7" s="777"/>
      <c r="AD7" s="777"/>
      <c r="AE7" s="778"/>
      <c r="AF7" s="779">
        <v>78</v>
      </c>
      <c r="AG7" s="780"/>
      <c r="AH7" s="780"/>
      <c r="AI7" s="780"/>
      <c r="AJ7" s="781"/>
      <c r="AK7" s="817">
        <v>21</v>
      </c>
      <c r="AL7" s="818"/>
      <c r="AM7" s="818"/>
      <c r="AN7" s="818"/>
      <c r="AO7" s="818"/>
      <c r="AP7" s="818">
        <v>2964</v>
      </c>
      <c r="AQ7" s="818"/>
      <c r="AR7" s="818"/>
      <c r="AS7" s="818"/>
      <c r="AT7" s="818"/>
      <c r="AU7" s="819"/>
      <c r="AV7" s="819"/>
      <c r="AW7" s="819"/>
      <c r="AX7" s="819"/>
      <c r="AY7" s="820"/>
      <c r="AZ7" s="252"/>
      <c r="BA7" s="252"/>
      <c r="BB7" s="252"/>
      <c r="BC7" s="252"/>
      <c r="BD7" s="252"/>
      <c r="BE7" s="253"/>
      <c r="BF7" s="253"/>
      <c r="BG7" s="253"/>
      <c r="BH7" s="253"/>
      <c r="BI7" s="253"/>
      <c r="BJ7" s="253"/>
      <c r="BK7" s="253"/>
      <c r="BL7" s="253"/>
      <c r="BM7" s="253"/>
      <c r="BN7" s="253"/>
      <c r="BO7" s="253"/>
      <c r="BP7" s="253"/>
      <c r="BQ7" s="259">
        <v>1</v>
      </c>
      <c r="BR7" s="260"/>
      <c r="BS7" s="821" t="s">
        <v>582</v>
      </c>
      <c r="BT7" s="822"/>
      <c r="BU7" s="822"/>
      <c r="BV7" s="822"/>
      <c r="BW7" s="822"/>
      <c r="BX7" s="822"/>
      <c r="BY7" s="822"/>
      <c r="BZ7" s="822"/>
      <c r="CA7" s="822"/>
      <c r="CB7" s="822"/>
      <c r="CC7" s="822"/>
      <c r="CD7" s="822"/>
      <c r="CE7" s="822"/>
      <c r="CF7" s="822"/>
      <c r="CG7" s="823"/>
      <c r="CH7" s="813">
        <v>-5</v>
      </c>
      <c r="CI7" s="814"/>
      <c r="CJ7" s="814"/>
      <c r="CK7" s="814"/>
      <c r="CL7" s="815"/>
      <c r="CM7" s="813">
        <v>1147</v>
      </c>
      <c r="CN7" s="814"/>
      <c r="CO7" s="814"/>
      <c r="CP7" s="814"/>
      <c r="CQ7" s="815"/>
      <c r="CR7" s="813">
        <v>1000</v>
      </c>
      <c r="CS7" s="814"/>
      <c r="CT7" s="814"/>
      <c r="CU7" s="814"/>
      <c r="CV7" s="815"/>
      <c r="CW7" s="813">
        <v>40</v>
      </c>
      <c r="CX7" s="814"/>
      <c r="CY7" s="814"/>
      <c r="CZ7" s="814"/>
      <c r="DA7" s="815"/>
      <c r="DB7" s="816" t="s">
        <v>583</v>
      </c>
      <c r="DC7" s="814"/>
      <c r="DD7" s="814"/>
      <c r="DE7" s="814"/>
      <c r="DF7" s="815"/>
      <c r="DG7" s="816" t="s">
        <v>583</v>
      </c>
      <c r="DH7" s="814"/>
      <c r="DI7" s="814"/>
      <c r="DJ7" s="814"/>
      <c r="DK7" s="815"/>
      <c r="DL7" s="816" t="s">
        <v>583</v>
      </c>
      <c r="DM7" s="814"/>
      <c r="DN7" s="814"/>
      <c r="DO7" s="814"/>
      <c r="DP7" s="815"/>
      <c r="DQ7" s="816" t="s">
        <v>583</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584</v>
      </c>
      <c r="BT8" s="811"/>
      <c r="BU8" s="811"/>
      <c r="BV8" s="811"/>
      <c r="BW8" s="811"/>
      <c r="BX8" s="811"/>
      <c r="BY8" s="811"/>
      <c r="BZ8" s="811"/>
      <c r="CA8" s="811"/>
      <c r="CB8" s="811"/>
      <c r="CC8" s="811"/>
      <c r="CD8" s="811"/>
      <c r="CE8" s="811"/>
      <c r="CF8" s="811"/>
      <c r="CG8" s="812"/>
      <c r="CH8" s="824">
        <v>1</v>
      </c>
      <c r="CI8" s="825"/>
      <c r="CJ8" s="825"/>
      <c r="CK8" s="825"/>
      <c r="CL8" s="826"/>
      <c r="CM8" s="824">
        <v>-3</v>
      </c>
      <c r="CN8" s="825"/>
      <c r="CO8" s="825"/>
      <c r="CP8" s="825"/>
      <c r="CQ8" s="826"/>
      <c r="CR8" s="824">
        <v>3</v>
      </c>
      <c r="CS8" s="825"/>
      <c r="CT8" s="825"/>
      <c r="CU8" s="825"/>
      <c r="CV8" s="826"/>
      <c r="CW8" s="827" t="s">
        <v>583</v>
      </c>
      <c r="CX8" s="825"/>
      <c r="CY8" s="825"/>
      <c r="CZ8" s="825"/>
      <c r="DA8" s="826"/>
      <c r="DB8" s="827" t="s">
        <v>583</v>
      </c>
      <c r="DC8" s="825"/>
      <c r="DD8" s="825"/>
      <c r="DE8" s="825"/>
      <c r="DF8" s="826"/>
      <c r="DG8" s="827" t="s">
        <v>583</v>
      </c>
      <c r="DH8" s="825"/>
      <c r="DI8" s="825"/>
      <c r="DJ8" s="825"/>
      <c r="DK8" s="826"/>
      <c r="DL8" s="827" t="s">
        <v>583</v>
      </c>
      <c r="DM8" s="825"/>
      <c r="DN8" s="825"/>
      <c r="DO8" s="825"/>
      <c r="DP8" s="826"/>
      <c r="DQ8" s="827" t="s">
        <v>583</v>
      </c>
      <c r="DR8" s="825"/>
      <c r="DS8" s="825"/>
      <c r="DT8" s="825"/>
      <c r="DU8" s="826"/>
      <c r="DV8" s="828"/>
      <c r="DW8" s="829"/>
      <c r="DX8" s="829"/>
      <c r="DY8" s="829"/>
      <c r="DZ8" s="830"/>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585</v>
      </c>
      <c r="BT9" s="811"/>
      <c r="BU9" s="811"/>
      <c r="BV9" s="811"/>
      <c r="BW9" s="811"/>
      <c r="BX9" s="811"/>
      <c r="BY9" s="811"/>
      <c r="BZ9" s="811"/>
      <c r="CA9" s="811"/>
      <c r="CB9" s="811"/>
      <c r="CC9" s="811"/>
      <c r="CD9" s="811"/>
      <c r="CE9" s="811"/>
      <c r="CF9" s="811"/>
      <c r="CG9" s="812"/>
      <c r="CH9" s="824">
        <v>47</v>
      </c>
      <c r="CI9" s="825"/>
      <c r="CJ9" s="825"/>
      <c r="CK9" s="825"/>
      <c r="CL9" s="826"/>
      <c r="CM9" s="824">
        <v>-9383</v>
      </c>
      <c r="CN9" s="825"/>
      <c r="CO9" s="825"/>
      <c r="CP9" s="825"/>
      <c r="CQ9" s="826"/>
      <c r="CR9" s="824">
        <v>0</v>
      </c>
      <c r="CS9" s="825"/>
      <c r="CT9" s="825"/>
      <c r="CU9" s="825"/>
      <c r="CV9" s="826"/>
      <c r="CW9" s="827" t="s">
        <v>583</v>
      </c>
      <c r="CX9" s="825"/>
      <c r="CY9" s="825"/>
      <c r="CZ9" s="825"/>
      <c r="DA9" s="826"/>
      <c r="DB9" s="824">
        <v>32</v>
      </c>
      <c r="DC9" s="825"/>
      <c r="DD9" s="825"/>
      <c r="DE9" s="825"/>
      <c r="DF9" s="826"/>
      <c r="DG9" s="827" t="s">
        <v>583</v>
      </c>
      <c r="DH9" s="825"/>
      <c r="DI9" s="825"/>
      <c r="DJ9" s="825"/>
      <c r="DK9" s="826"/>
      <c r="DL9" s="827" t="s">
        <v>583</v>
      </c>
      <c r="DM9" s="825"/>
      <c r="DN9" s="825"/>
      <c r="DO9" s="825"/>
      <c r="DP9" s="826"/>
      <c r="DQ9" s="827" t="s">
        <v>583</v>
      </c>
      <c r="DR9" s="825"/>
      <c r="DS9" s="825"/>
      <c r="DT9" s="825"/>
      <c r="DU9" s="826"/>
      <c r="DV9" s="828"/>
      <c r="DW9" s="829"/>
      <c r="DX9" s="829"/>
      <c r="DY9" s="829"/>
      <c r="DZ9" s="830"/>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586</v>
      </c>
      <c r="BS10" s="810" t="s">
        <v>587</v>
      </c>
      <c r="BT10" s="811"/>
      <c r="BU10" s="811"/>
      <c r="BV10" s="811"/>
      <c r="BW10" s="811"/>
      <c r="BX10" s="811"/>
      <c r="BY10" s="811"/>
      <c r="BZ10" s="811"/>
      <c r="CA10" s="811"/>
      <c r="CB10" s="811"/>
      <c r="CC10" s="811"/>
      <c r="CD10" s="811"/>
      <c r="CE10" s="811"/>
      <c r="CF10" s="811"/>
      <c r="CG10" s="812"/>
      <c r="CH10" s="824">
        <v>7</v>
      </c>
      <c r="CI10" s="825"/>
      <c r="CJ10" s="825"/>
      <c r="CK10" s="825"/>
      <c r="CL10" s="826"/>
      <c r="CM10" s="824">
        <v>1044</v>
      </c>
      <c r="CN10" s="825"/>
      <c r="CO10" s="825"/>
      <c r="CP10" s="825"/>
      <c r="CQ10" s="826"/>
      <c r="CR10" s="824">
        <v>31</v>
      </c>
      <c r="CS10" s="825"/>
      <c r="CT10" s="825"/>
      <c r="CU10" s="825"/>
      <c r="CV10" s="826"/>
      <c r="CW10" s="827" t="s">
        <v>583</v>
      </c>
      <c r="CX10" s="825"/>
      <c r="CY10" s="825"/>
      <c r="CZ10" s="825"/>
      <c r="DA10" s="826"/>
      <c r="DB10" s="824">
        <v>40</v>
      </c>
      <c r="DC10" s="825"/>
      <c r="DD10" s="825"/>
      <c r="DE10" s="825"/>
      <c r="DF10" s="826"/>
      <c r="DG10" s="827" t="s">
        <v>583</v>
      </c>
      <c r="DH10" s="825"/>
      <c r="DI10" s="825"/>
      <c r="DJ10" s="825"/>
      <c r="DK10" s="826"/>
      <c r="DL10" s="827" t="s">
        <v>583</v>
      </c>
      <c r="DM10" s="825"/>
      <c r="DN10" s="825"/>
      <c r="DO10" s="825"/>
      <c r="DP10" s="826"/>
      <c r="DQ10" s="827">
        <v>4</v>
      </c>
      <c r="DR10" s="825"/>
      <c r="DS10" s="825"/>
      <c r="DT10" s="825"/>
      <c r="DU10" s="826"/>
      <c r="DV10" s="828"/>
      <c r="DW10" s="829"/>
      <c r="DX10" s="829"/>
      <c r="DY10" s="829"/>
      <c r="DZ10" s="830"/>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8"/>
      <c r="DW11" s="829"/>
      <c r="DX11" s="829"/>
      <c r="DY11" s="829"/>
      <c r="DZ11" s="830"/>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8"/>
      <c r="DW12" s="829"/>
      <c r="DX12" s="829"/>
      <c r="DY12" s="829"/>
      <c r="DZ12" s="830"/>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8"/>
      <c r="DW13" s="829"/>
      <c r="DX13" s="829"/>
      <c r="DY13" s="829"/>
      <c r="DZ13" s="830"/>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8"/>
      <c r="DW14" s="829"/>
      <c r="DX14" s="829"/>
      <c r="DY14" s="829"/>
      <c r="DZ14" s="830"/>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8"/>
      <c r="DW15" s="829"/>
      <c r="DX15" s="829"/>
      <c r="DY15" s="829"/>
      <c r="DZ15" s="830"/>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8"/>
      <c r="DW16" s="829"/>
      <c r="DX16" s="829"/>
      <c r="DY16" s="829"/>
      <c r="DZ16" s="830"/>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8"/>
      <c r="DW17" s="829"/>
      <c r="DX17" s="829"/>
      <c r="DY17" s="829"/>
      <c r="DZ17" s="830"/>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8"/>
      <c r="DW18" s="829"/>
      <c r="DX18" s="829"/>
      <c r="DY18" s="829"/>
      <c r="DZ18" s="830"/>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8"/>
      <c r="DW19" s="829"/>
      <c r="DX19" s="829"/>
      <c r="DY19" s="829"/>
      <c r="DZ19" s="830"/>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8"/>
      <c r="DW20" s="829"/>
      <c r="DX20" s="829"/>
      <c r="DY20" s="829"/>
      <c r="DZ20" s="830"/>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8"/>
      <c r="DW21" s="829"/>
      <c r="DX21" s="829"/>
      <c r="DY21" s="829"/>
      <c r="DZ21" s="830"/>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31"/>
      <c r="R22" s="832"/>
      <c r="S22" s="832"/>
      <c r="T22" s="832"/>
      <c r="U22" s="832"/>
      <c r="V22" s="832"/>
      <c r="W22" s="832"/>
      <c r="X22" s="832"/>
      <c r="Y22" s="832"/>
      <c r="Z22" s="832"/>
      <c r="AA22" s="832"/>
      <c r="AB22" s="832"/>
      <c r="AC22" s="832"/>
      <c r="AD22" s="832"/>
      <c r="AE22" s="833"/>
      <c r="AF22" s="803"/>
      <c r="AG22" s="804"/>
      <c r="AH22" s="804"/>
      <c r="AI22" s="804"/>
      <c r="AJ22" s="805"/>
      <c r="AK22" s="846"/>
      <c r="AL22" s="847"/>
      <c r="AM22" s="847"/>
      <c r="AN22" s="847"/>
      <c r="AO22" s="847"/>
      <c r="AP22" s="847"/>
      <c r="AQ22" s="847"/>
      <c r="AR22" s="847"/>
      <c r="AS22" s="847"/>
      <c r="AT22" s="847"/>
      <c r="AU22" s="848"/>
      <c r="AV22" s="848"/>
      <c r="AW22" s="848"/>
      <c r="AX22" s="848"/>
      <c r="AY22" s="849"/>
      <c r="AZ22" s="850" t="s">
        <v>390</v>
      </c>
      <c r="BA22" s="850"/>
      <c r="BB22" s="850"/>
      <c r="BC22" s="850"/>
      <c r="BD22" s="851"/>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8"/>
      <c r="DW22" s="829"/>
      <c r="DX22" s="829"/>
      <c r="DY22" s="829"/>
      <c r="DZ22" s="830"/>
      <c r="EA22" s="254"/>
    </row>
    <row r="23" spans="1:131" s="255" customFormat="1" ht="26.25" customHeight="1" thickBot="1" x14ac:dyDescent="0.2">
      <c r="A23" s="264" t="s">
        <v>391</v>
      </c>
      <c r="B23" s="834" t="s">
        <v>392</v>
      </c>
      <c r="C23" s="835"/>
      <c r="D23" s="835"/>
      <c r="E23" s="835"/>
      <c r="F23" s="835"/>
      <c r="G23" s="835"/>
      <c r="H23" s="835"/>
      <c r="I23" s="835"/>
      <c r="J23" s="835"/>
      <c r="K23" s="835"/>
      <c r="L23" s="835"/>
      <c r="M23" s="835"/>
      <c r="N23" s="835"/>
      <c r="O23" s="835"/>
      <c r="P23" s="836"/>
      <c r="Q23" s="837">
        <f>+Q7</f>
        <v>3513</v>
      </c>
      <c r="R23" s="838"/>
      <c r="S23" s="838"/>
      <c r="T23" s="838"/>
      <c r="U23" s="838"/>
      <c r="V23" s="838">
        <f>+V7</f>
        <v>3371</v>
      </c>
      <c r="W23" s="838"/>
      <c r="X23" s="838"/>
      <c r="Y23" s="838"/>
      <c r="Z23" s="838"/>
      <c r="AA23" s="838">
        <f>+AA7</f>
        <v>142</v>
      </c>
      <c r="AB23" s="838"/>
      <c r="AC23" s="838"/>
      <c r="AD23" s="838"/>
      <c r="AE23" s="839"/>
      <c r="AF23" s="840">
        <v>78</v>
      </c>
      <c r="AG23" s="838"/>
      <c r="AH23" s="838"/>
      <c r="AI23" s="838"/>
      <c r="AJ23" s="841"/>
      <c r="AK23" s="842"/>
      <c r="AL23" s="843"/>
      <c r="AM23" s="843"/>
      <c r="AN23" s="843"/>
      <c r="AO23" s="843"/>
      <c r="AP23" s="838">
        <f>+AP7</f>
        <v>2964</v>
      </c>
      <c r="AQ23" s="838"/>
      <c r="AR23" s="838"/>
      <c r="AS23" s="838"/>
      <c r="AT23" s="838"/>
      <c r="AU23" s="844"/>
      <c r="AV23" s="844"/>
      <c r="AW23" s="844"/>
      <c r="AX23" s="844"/>
      <c r="AY23" s="845"/>
      <c r="AZ23" s="853" t="s">
        <v>393</v>
      </c>
      <c r="BA23" s="854"/>
      <c r="BB23" s="854"/>
      <c r="BC23" s="854"/>
      <c r="BD23" s="855"/>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8"/>
      <c r="DW23" s="829"/>
      <c r="DX23" s="829"/>
      <c r="DY23" s="829"/>
      <c r="DZ23" s="830"/>
      <c r="EA23" s="254"/>
    </row>
    <row r="24" spans="1:131" s="255" customFormat="1" ht="26.25" customHeight="1" x14ac:dyDescent="0.15">
      <c r="A24" s="852" t="s">
        <v>394</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8"/>
      <c r="DW24" s="829"/>
      <c r="DX24" s="829"/>
      <c r="DY24" s="829"/>
      <c r="DZ24" s="830"/>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8"/>
      <c r="DW25" s="829"/>
      <c r="DX25" s="829"/>
      <c r="DY25" s="829"/>
      <c r="DZ25" s="830"/>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6" t="s">
        <v>399</v>
      </c>
      <c r="AG26" s="857"/>
      <c r="AH26" s="857"/>
      <c r="AI26" s="857"/>
      <c r="AJ26" s="858"/>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8"/>
      <c r="DW26" s="829"/>
      <c r="DX26" s="829"/>
      <c r="DY26" s="829"/>
      <c r="DZ26" s="830"/>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9"/>
      <c r="AG27" s="860"/>
      <c r="AH27" s="860"/>
      <c r="AI27" s="860"/>
      <c r="AJ27" s="861"/>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8"/>
      <c r="DW27" s="829"/>
      <c r="DX27" s="829"/>
      <c r="DY27" s="829"/>
      <c r="DZ27" s="830"/>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8">
        <v>332</v>
      </c>
      <c r="R28" s="869"/>
      <c r="S28" s="869"/>
      <c r="T28" s="869"/>
      <c r="U28" s="869"/>
      <c r="V28" s="869">
        <v>327</v>
      </c>
      <c r="W28" s="869"/>
      <c r="X28" s="869"/>
      <c r="Y28" s="869"/>
      <c r="Z28" s="869"/>
      <c r="AA28" s="869">
        <v>5</v>
      </c>
      <c r="AB28" s="869"/>
      <c r="AC28" s="869"/>
      <c r="AD28" s="869"/>
      <c r="AE28" s="870"/>
      <c r="AF28" s="871">
        <v>5</v>
      </c>
      <c r="AG28" s="869"/>
      <c r="AH28" s="869"/>
      <c r="AI28" s="869"/>
      <c r="AJ28" s="872"/>
      <c r="AK28" s="873">
        <v>30</v>
      </c>
      <c r="AL28" s="863"/>
      <c r="AM28" s="863"/>
      <c r="AN28" s="863"/>
      <c r="AO28" s="863"/>
      <c r="AP28" s="862" t="s">
        <v>581</v>
      </c>
      <c r="AQ28" s="863"/>
      <c r="AR28" s="863"/>
      <c r="AS28" s="863"/>
      <c r="AT28" s="863"/>
      <c r="AU28" s="862" t="s">
        <v>581</v>
      </c>
      <c r="AV28" s="863"/>
      <c r="AW28" s="863"/>
      <c r="AX28" s="863"/>
      <c r="AY28" s="863"/>
      <c r="AZ28" s="864" t="s">
        <v>581</v>
      </c>
      <c r="BA28" s="865"/>
      <c r="BB28" s="865"/>
      <c r="BC28" s="865"/>
      <c r="BD28" s="865"/>
      <c r="BE28" s="866"/>
      <c r="BF28" s="866"/>
      <c r="BG28" s="866"/>
      <c r="BH28" s="866"/>
      <c r="BI28" s="867"/>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8"/>
      <c r="DW28" s="829"/>
      <c r="DX28" s="829"/>
      <c r="DY28" s="829"/>
      <c r="DZ28" s="830"/>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248</v>
      </c>
      <c r="R29" s="801"/>
      <c r="S29" s="801"/>
      <c r="T29" s="801"/>
      <c r="U29" s="801"/>
      <c r="V29" s="801">
        <v>233</v>
      </c>
      <c r="W29" s="801"/>
      <c r="X29" s="801"/>
      <c r="Y29" s="801"/>
      <c r="Z29" s="801"/>
      <c r="AA29" s="801">
        <v>15</v>
      </c>
      <c r="AB29" s="801"/>
      <c r="AC29" s="801"/>
      <c r="AD29" s="801"/>
      <c r="AE29" s="802"/>
      <c r="AF29" s="803">
        <v>15</v>
      </c>
      <c r="AG29" s="804"/>
      <c r="AH29" s="804"/>
      <c r="AI29" s="804"/>
      <c r="AJ29" s="805"/>
      <c r="AK29" s="876">
        <v>54</v>
      </c>
      <c r="AL29" s="877"/>
      <c r="AM29" s="877"/>
      <c r="AN29" s="877"/>
      <c r="AO29" s="877"/>
      <c r="AP29" s="878" t="s">
        <v>581</v>
      </c>
      <c r="AQ29" s="879"/>
      <c r="AR29" s="879"/>
      <c r="AS29" s="879"/>
      <c r="AT29" s="880"/>
      <c r="AU29" s="878" t="s">
        <v>581</v>
      </c>
      <c r="AV29" s="879"/>
      <c r="AW29" s="879"/>
      <c r="AX29" s="879"/>
      <c r="AY29" s="880"/>
      <c r="AZ29" s="878" t="s">
        <v>581</v>
      </c>
      <c r="BA29" s="879"/>
      <c r="BB29" s="879"/>
      <c r="BC29" s="879"/>
      <c r="BD29" s="880"/>
      <c r="BE29" s="874"/>
      <c r="BF29" s="874"/>
      <c r="BG29" s="874"/>
      <c r="BH29" s="874"/>
      <c r="BI29" s="875"/>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8"/>
      <c r="DW29" s="829"/>
      <c r="DX29" s="829"/>
      <c r="DY29" s="829"/>
      <c r="DZ29" s="830"/>
      <c r="EA29" s="246"/>
    </row>
    <row r="30" spans="1:131" s="247" customFormat="1" ht="26.25" customHeight="1" x14ac:dyDescent="0.15">
      <c r="A30" s="266">
        <v>3</v>
      </c>
      <c r="B30" s="797" t="s">
        <v>406</v>
      </c>
      <c r="C30" s="798"/>
      <c r="D30" s="798"/>
      <c r="E30" s="798"/>
      <c r="F30" s="798"/>
      <c r="G30" s="798"/>
      <c r="H30" s="798"/>
      <c r="I30" s="798"/>
      <c r="J30" s="798"/>
      <c r="K30" s="798"/>
      <c r="L30" s="798"/>
      <c r="M30" s="798"/>
      <c r="N30" s="798"/>
      <c r="O30" s="798"/>
      <c r="P30" s="799"/>
      <c r="Q30" s="800">
        <v>32</v>
      </c>
      <c r="R30" s="801"/>
      <c r="S30" s="801"/>
      <c r="T30" s="801"/>
      <c r="U30" s="801"/>
      <c r="V30" s="801">
        <v>31</v>
      </c>
      <c r="W30" s="801"/>
      <c r="X30" s="801"/>
      <c r="Y30" s="801"/>
      <c r="Z30" s="801"/>
      <c r="AA30" s="801">
        <v>1</v>
      </c>
      <c r="AB30" s="801"/>
      <c r="AC30" s="801"/>
      <c r="AD30" s="801"/>
      <c r="AE30" s="802"/>
      <c r="AF30" s="803">
        <v>1</v>
      </c>
      <c r="AG30" s="804"/>
      <c r="AH30" s="804"/>
      <c r="AI30" s="804"/>
      <c r="AJ30" s="805"/>
      <c r="AK30" s="876">
        <v>16</v>
      </c>
      <c r="AL30" s="877"/>
      <c r="AM30" s="877"/>
      <c r="AN30" s="877"/>
      <c r="AO30" s="877"/>
      <c r="AP30" s="878" t="s">
        <v>581</v>
      </c>
      <c r="AQ30" s="879"/>
      <c r="AR30" s="879"/>
      <c r="AS30" s="879"/>
      <c r="AT30" s="880"/>
      <c r="AU30" s="878" t="s">
        <v>581</v>
      </c>
      <c r="AV30" s="879"/>
      <c r="AW30" s="879"/>
      <c r="AX30" s="879"/>
      <c r="AY30" s="880"/>
      <c r="AZ30" s="878" t="s">
        <v>581</v>
      </c>
      <c r="BA30" s="879"/>
      <c r="BB30" s="879"/>
      <c r="BC30" s="879"/>
      <c r="BD30" s="880"/>
      <c r="BE30" s="874"/>
      <c r="BF30" s="874"/>
      <c r="BG30" s="874"/>
      <c r="BH30" s="874"/>
      <c r="BI30" s="875"/>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8"/>
      <c r="DW30" s="829"/>
      <c r="DX30" s="829"/>
      <c r="DY30" s="829"/>
      <c r="DZ30" s="830"/>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352</v>
      </c>
      <c r="R31" s="801"/>
      <c r="S31" s="801"/>
      <c r="T31" s="801"/>
      <c r="U31" s="801"/>
      <c r="V31" s="801">
        <v>329</v>
      </c>
      <c r="W31" s="801"/>
      <c r="X31" s="801"/>
      <c r="Y31" s="801"/>
      <c r="Z31" s="801"/>
      <c r="AA31" s="801">
        <v>23</v>
      </c>
      <c r="AB31" s="801"/>
      <c r="AC31" s="801"/>
      <c r="AD31" s="801"/>
      <c r="AE31" s="802"/>
      <c r="AF31" s="803">
        <v>23</v>
      </c>
      <c r="AG31" s="804"/>
      <c r="AH31" s="804"/>
      <c r="AI31" s="804"/>
      <c r="AJ31" s="805"/>
      <c r="AK31" s="876">
        <v>99</v>
      </c>
      <c r="AL31" s="877"/>
      <c r="AM31" s="877"/>
      <c r="AN31" s="877"/>
      <c r="AO31" s="877"/>
      <c r="AP31" s="877">
        <v>129</v>
      </c>
      <c r="AQ31" s="877"/>
      <c r="AR31" s="877"/>
      <c r="AS31" s="877"/>
      <c r="AT31" s="877"/>
      <c r="AU31" s="877">
        <v>129</v>
      </c>
      <c r="AV31" s="877"/>
      <c r="AW31" s="877"/>
      <c r="AX31" s="877"/>
      <c r="AY31" s="877"/>
      <c r="AZ31" s="878" t="s">
        <v>581</v>
      </c>
      <c r="BA31" s="879"/>
      <c r="BB31" s="879"/>
      <c r="BC31" s="879"/>
      <c r="BD31" s="880"/>
      <c r="BE31" s="874"/>
      <c r="BF31" s="874"/>
      <c r="BG31" s="874"/>
      <c r="BH31" s="874"/>
      <c r="BI31" s="875"/>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8"/>
      <c r="DW31" s="829"/>
      <c r="DX31" s="829"/>
      <c r="DY31" s="829"/>
      <c r="DZ31" s="830"/>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28</v>
      </c>
      <c r="R32" s="801"/>
      <c r="S32" s="801"/>
      <c r="T32" s="801"/>
      <c r="U32" s="801"/>
      <c r="V32" s="801">
        <v>26</v>
      </c>
      <c r="W32" s="801"/>
      <c r="X32" s="801"/>
      <c r="Y32" s="801"/>
      <c r="Z32" s="801"/>
      <c r="AA32" s="801">
        <v>2</v>
      </c>
      <c r="AB32" s="801"/>
      <c r="AC32" s="801"/>
      <c r="AD32" s="801"/>
      <c r="AE32" s="802"/>
      <c r="AF32" s="803">
        <v>2</v>
      </c>
      <c r="AG32" s="804"/>
      <c r="AH32" s="804"/>
      <c r="AI32" s="804"/>
      <c r="AJ32" s="805"/>
      <c r="AK32" s="876">
        <v>20</v>
      </c>
      <c r="AL32" s="877"/>
      <c r="AM32" s="877"/>
      <c r="AN32" s="877"/>
      <c r="AO32" s="877"/>
      <c r="AP32" s="877">
        <v>101</v>
      </c>
      <c r="AQ32" s="877"/>
      <c r="AR32" s="877"/>
      <c r="AS32" s="877"/>
      <c r="AT32" s="877"/>
      <c r="AU32" s="877">
        <v>101</v>
      </c>
      <c r="AV32" s="877"/>
      <c r="AW32" s="877"/>
      <c r="AX32" s="877"/>
      <c r="AY32" s="877"/>
      <c r="AZ32" s="878" t="s">
        <v>581</v>
      </c>
      <c r="BA32" s="879"/>
      <c r="BB32" s="879"/>
      <c r="BC32" s="879"/>
      <c r="BD32" s="880"/>
      <c r="BE32" s="874" t="s">
        <v>409</v>
      </c>
      <c r="BF32" s="874"/>
      <c r="BG32" s="874"/>
      <c r="BH32" s="874"/>
      <c r="BI32" s="875"/>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8"/>
      <c r="DW32" s="829"/>
      <c r="DX32" s="829"/>
      <c r="DY32" s="829"/>
      <c r="DZ32" s="830"/>
      <c r="EA32" s="246"/>
    </row>
    <row r="33" spans="1:131" s="247" customFormat="1" ht="26.25" customHeight="1" x14ac:dyDescent="0.15">
      <c r="A33" s="266">
        <v>6</v>
      </c>
      <c r="B33" s="797" t="s">
        <v>410</v>
      </c>
      <c r="C33" s="798"/>
      <c r="D33" s="798"/>
      <c r="E33" s="798"/>
      <c r="F33" s="798"/>
      <c r="G33" s="798"/>
      <c r="H33" s="798"/>
      <c r="I33" s="798"/>
      <c r="J33" s="798"/>
      <c r="K33" s="798"/>
      <c r="L33" s="798"/>
      <c r="M33" s="798"/>
      <c r="N33" s="798"/>
      <c r="O33" s="798"/>
      <c r="P33" s="799"/>
      <c r="Q33" s="800">
        <v>20</v>
      </c>
      <c r="R33" s="801"/>
      <c r="S33" s="801"/>
      <c r="T33" s="801"/>
      <c r="U33" s="801"/>
      <c r="V33" s="801">
        <v>17</v>
      </c>
      <c r="W33" s="801"/>
      <c r="X33" s="801"/>
      <c r="Y33" s="801"/>
      <c r="Z33" s="801"/>
      <c r="AA33" s="801">
        <v>3</v>
      </c>
      <c r="AB33" s="801"/>
      <c r="AC33" s="801"/>
      <c r="AD33" s="801"/>
      <c r="AE33" s="802"/>
      <c r="AF33" s="803">
        <v>3</v>
      </c>
      <c r="AG33" s="804"/>
      <c r="AH33" s="804"/>
      <c r="AI33" s="804"/>
      <c r="AJ33" s="805"/>
      <c r="AK33" s="876">
        <v>15</v>
      </c>
      <c r="AL33" s="877"/>
      <c r="AM33" s="877"/>
      <c r="AN33" s="877"/>
      <c r="AO33" s="877"/>
      <c r="AP33" s="877">
        <v>68</v>
      </c>
      <c r="AQ33" s="877"/>
      <c r="AR33" s="877"/>
      <c r="AS33" s="877"/>
      <c r="AT33" s="877"/>
      <c r="AU33" s="877">
        <v>68</v>
      </c>
      <c r="AV33" s="877"/>
      <c r="AW33" s="877"/>
      <c r="AX33" s="877"/>
      <c r="AY33" s="877"/>
      <c r="AZ33" s="878" t="s">
        <v>581</v>
      </c>
      <c r="BA33" s="879"/>
      <c r="BB33" s="879"/>
      <c r="BC33" s="879"/>
      <c r="BD33" s="880"/>
      <c r="BE33" s="874" t="s">
        <v>409</v>
      </c>
      <c r="BF33" s="874"/>
      <c r="BG33" s="874"/>
      <c r="BH33" s="874"/>
      <c r="BI33" s="875"/>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8"/>
      <c r="DW33" s="829"/>
      <c r="DX33" s="829"/>
      <c r="DY33" s="829"/>
      <c r="DZ33" s="830"/>
      <c r="EA33" s="246"/>
    </row>
    <row r="34" spans="1:131" s="247" customFormat="1" ht="26.25" customHeight="1" x14ac:dyDescent="0.15">
      <c r="A34" s="266">
        <v>7</v>
      </c>
      <c r="B34" s="797" t="s">
        <v>411</v>
      </c>
      <c r="C34" s="798"/>
      <c r="D34" s="798"/>
      <c r="E34" s="798"/>
      <c r="F34" s="798"/>
      <c r="G34" s="798"/>
      <c r="H34" s="798"/>
      <c r="I34" s="798"/>
      <c r="J34" s="798"/>
      <c r="K34" s="798"/>
      <c r="L34" s="798"/>
      <c r="M34" s="798"/>
      <c r="N34" s="798"/>
      <c r="O34" s="798"/>
      <c r="P34" s="799"/>
      <c r="Q34" s="800">
        <v>4</v>
      </c>
      <c r="R34" s="801"/>
      <c r="S34" s="801"/>
      <c r="T34" s="801"/>
      <c r="U34" s="801"/>
      <c r="V34" s="801">
        <v>3</v>
      </c>
      <c r="W34" s="801"/>
      <c r="X34" s="801"/>
      <c r="Y34" s="801"/>
      <c r="Z34" s="801"/>
      <c r="AA34" s="801">
        <v>1</v>
      </c>
      <c r="AB34" s="801"/>
      <c r="AC34" s="801"/>
      <c r="AD34" s="801"/>
      <c r="AE34" s="802"/>
      <c r="AF34" s="803">
        <v>1</v>
      </c>
      <c r="AG34" s="804"/>
      <c r="AH34" s="804"/>
      <c r="AI34" s="804"/>
      <c r="AJ34" s="805"/>
      <c r="AK34" s="881" t="s">
        <v>581</v>
      </c>
      <c r="AL34" s="877"/>
      <c r="AM34" s="877"/>
      <c r="AN34" s="877"/>
      <c r="AO34" s="877"/>
      <c r="AP34" s="881" t="s">
        <v>581</v>
      </c>
      <c r="AQ34" s="877"/>
      <c r="AR34" s="877"/>
      <c r="AS34" s="877"/>
      <c r="AT34" s="877"/>
      <c r="AU34" s="881" t="s">
        <v>581</v>
      </c>
      <c r="AV34" s="877"/>
      <c r="AW34" s="877"/>
      <c r="AX34" s="877"/>
      <c r="AY34" s="877"/>
      <c r="AZ34" s="878" t="s">
        <v>581</v>
      </c>
      <c r="BA34" s="879"/>
      <c r="BB34" s="879"/>
      <c r="BC34" s="879"/>
      <c r="BD34" s="880"/>
      <c r="BE34" s="874" t="s">
        <v>409</v>
      </c>
      <c r="BF34" s="874"/>
      <c r="BG34" s="874"/>
      <c r="BH34" s="874"/>
      <c r="BI34" s="875"/>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8"/>
      <c r="DW34" s="829"/>
      <c r="DX34" s="829"/>
      <c r="DY34" s="829"/>
      <c r="DZ34" s="830"/>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6"/>
      <c r="AL35" s="877"/>
      <c r="AM35" s="877"/>
      <c r="AN35" s="877"/>
      <c r="AO35" s="877"/>
      <c r="AP35" s="877"/>
      <c r="AQ35" s="877"/>
      <c r="AR35" s="877"/>
      <c r="AS35" s="877"/>
      <c r="AT35" s="877"/>
      <c r="AU35" s="877"/>
      <c r="AV35" s="877"/>
      <c r="AW35" s="877"/>
      <c r="AX35" s="877"/>
      <c r="AY35" s="877"/>
      <c r="AZ35" s="882"/>
      <c r="BA35" s="882"/>
      <c r="BB35" s="882"/>
      <c r="BC35" s="882"/>
      <c r="BD35" s="882"/>
      <c r="BE35" s="874"/>
      <c r="BF35" s="874"/>
      <c r="BG35" s="874"/>
      <c r="BH35" s="874"/>
      <c r="BI35" s="875"/>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8"/>
      <c r="DW35" s="829"/>
      <c r="DX35" s="829"/>
      <c r="DY35" s="829"/>
      <c r="DZ35" s="830"/>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6"/>
      <c r="AL36" s="877"/>
      <c r="AM36" s="877"/>
      <c r="AN36" s="877"/>
      <c r="AO36" s="877"/>
      <c r="AP36" s="877"/>
      <c r="AQ36" s="877"/>
      <c r="AR36" s="877"/>
      <c r="AS36" s="877"/>
      <c r="AT36" s="877"/>
      <c r="AU36" s="877"/>
      <c r="AV36" s="877"/>
      <c r="AW36" s="877"/>
      <c r="AX36" s="877"/>
      <c r="AY36" s="877"/>
      <c r="AZ36" s="882"/>
      <c r="BA36" s="882"/>
      <c r="BB36" s="882"/>
      <c r="BC36" s="882"/>
      <c r="BD36" s="882"/>
      <c r="BE36" s="874"/>
      <c r="BF36" s="874"/>
      <c r="BG36" s="874"/>
      <c r="BH36" s="874"/>
      <c r="BI36" s="875"/>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8"/>
      <c r="DW36" s="829"/>
      <c r="DX36" s="829"/>
      <c r="DY36" s="829"/>
      <c r="DZ36" s="830"/>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6"/>
      <c r="AL37" s="877"/>
      <c r="AM37" s="877"/>
      <c r="AN37" s="877"/>
      <c r="AO37" s="877"/>
      <c r="AP37" s="877"/>
      <c r="AQ37" s="877"/>
      <c r="AR37" s="877"/>
      <c r="AS37" s="877"/>
      <c r="AT37" s="877"/>
      <c r="AU37" s="877"/>
      <c r="AV37" s="877"/>
      <c r="AW37" s="877"/>
      <c r="AX37" s="877"/>
      <c r="AY37" s="877"/>
      <c r="AZ37" s="882"/>
      <c r="BA37" s="882"/>
      <c r="BB37" s="882"/>
      <c r="BC37" s="882"/>
      <c r="BD37" s="882"/>
      <c r="BE37" s="874"/>
      <c r="BF37" s="874"/>
      <c r="BG37" s="874"/>
      <c r="BH37" s="874"/>
      <c r="BI37" s="875"/>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8"/>
      <c r="DW37" s="829"/>
      <c r="DX37" s="829"/>
      <c r="DY37" s="829"/>
      <c r="DZ37" s="830"/>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6"/>
      <c r="AL38" s="877"/>
      <c r="AM38" s="877"/>
      <c r="AN38" s="877"/>
      <c r="AO38" s="877"/>
      <c r="AP38" s="877"/>
      <c r="AQ38" s="877"/>
      <c r="AR38" s="877"/>
      <c r="AS38" s="877"/>
      <c r="AT38" s="877"/>
      <c r="AU38" s="877"/>
      <c r="AV38" s="877"/>
      <c r="AW38" s="877"/>
      <c r="AX38" s="877"/>
      <c r="AY38" s="877"/>
      <c r="AZ38" s="882"/>
      <c r="BA38" s="882"/>
      <c r="BB38" s="882"/>
      <c r="BC38" s="882"/>
      <c r="BD38" s="882"/>
      <c r="BE38" s="874"/>
      <c r="BF38" s="874"/>
      <c r="BG38" s="874"/>
      <c r="BH38" s="874"/>
      <c r="BI38" s="875"/>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8"/>
      <c r="DW38" s="829"/>
      <c r="DX38" s="829"/>
      <c r="DY38" s="829"/>
      <c r="DZ38" s="830"/>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6"/>
      <c r="AL39" s="877"/>
      <c r="AM39" s="877"/>
      <c r="AN39" s="877"/>
      <c r="AO39" s="877"/>
      <c r="AP39" s="877"/>
      <c r="AQ39" s="877"/>
      <c r="AR39" s="877"/>
      <c r="AS39" s="877"/>
      <c r="AT39" s="877"/>
      <c r="AU39" s="877"/>
      <c r="AV39" s="877"/>
      <c r="AW39" s="877"/>
      <c r="AX39" s="877"/>
      <c r="AY39" s="877"/>
      <c r="AZ39" s="882"/>
      <c r="BA39" s="882"/>
      <c r="BB39" s="882"/>
      <c r="BC39" s="882"/>
      <c r="BD39" s="882"/>
      <c r="BE39" s="874"/>
      <c r="BF39" s="874"/>
      <c r="BG39" s="874"/>
      <c r="BH39" s="874"/>
      <c r="BI39" s="875"/>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8"/>
      <c r="DW39" s="829"/>
      <c r="DX39" s="829"/>
      <c r="DY39" s="829"/>
      <c r="DZ39" s="830"/>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6"/>
      <c r="AL40" s="877"/>
      <c r="AM40" s="877"/>
      <c r="AN40" s="877"/>
      <c r="AO40" s="877"/>
      <c r="AP40" s="877"/>
      <c r="AQ40" s="877"/>
      <c r="AR40" s="877"/>
      <c r="AS40" s="877"/>
      <c r="AT40" s="877"/>
      <c r="AU40" s="877"/>
      <c r="AV40" s="877"/>
      <c r="AW40" s="877"/>
      <c r="AX40" s="877"/>
      <c r="AY40" s="877"/>
      <c r="AZ40" s="882"/>
      <c r="BA40" s="882"/>
      <c r="BB40" s="882"/>
      <c r="BC40" s="882"/>
      <c r="BD40" s="882"/>
      <c r="BE40" s="874"/>
      <c r="BF40" s="874"/>
      <c r="BG40" s="874"/>
      <c r="BH40" s="874"/>
      <c r="BI40" s="875"/>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8"/>
      <c r="DW40" s="829"/>
      <c r="DX40" s="829"/>
      <c r="DY40" s="829"/>
      <c r="DZ40" s="830"/>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6"/>
      <c r="AL41" s="877"/>
      <c r="AM41" s="877"/>
      <c r="AN41" s="877"/>
      <c r="AO41" s="877"/>
      <c r="AP41" s="877"/>
      <c r="AQ41" s="877"/>
      <c r="AR41" s="877"/>
      <c r="AS41" s="877"/>
      <c r="AT41" s="877"/>
      <c r="AU41" s="877"/>
      <c r="AV41" s="877"/>
      <c r="AW41" s="877"/>
      <c r="AX41" s="877"/>
      <c r="AY41" s="877"/>
      <c r="AZ41" s="882"/>
      <c r="BA41" s="882"/>
      <c r="BB41" s="882"/>
      <c r="BC41" s="882"/>
      <c r="BD41" s="882"/>
      <c r="BE41" s="874"/>
      <c r="BF41" s="874"/>
      <c r="BG41" s="874"/>
      <c r="BH41" s="874"/>
      <c r="BI41" s="875"/>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8"/>
      <c r="DW41" s="829"/>
      <c r="DX41" s="829"/>
      <c r="DY41" s="829"/>
      <c r="DZ41" s="830"/>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6"/>
      <c r="AL42" s="877"/>
      <c r="AM42" s="877"/>
      <c r="AN42" s="877"/>
      <c r="AO42" s="877"/>
      <c r="AP42" s="877"/>
      <c r="AQ42" s="877"/>
      <c r="AR42" s="877"/>
      <c r="AS42" s="877"/>
      <c r="AT42" s="877"/>
      <c r="AU42" s="877"/>
      <c r="AV42" s="877"/>
      <c r="AW42" s="877"/>
      <c r="AX42" s="877"/>
      <c r="AY42" s="877"/>
      <c r="AZ42" s="882"/>
      <c r="BA42" s="882"/>
      <c r="BB42" s="882"/>
      <c r="BC42" s="882"/>
      <c r="BD42" s="882"/>
      <c r="BE42" s="874"/>
      <c r="BF42" s="874"/>
      <c r="BG42" s="874"/>
      <c r="BH42" s="874"/>
      <c r="BI42" s="875"/>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8"/>
      <c r="DW42" s="829"/>
      <c r="DX42" s="829"/>
      <c r="DY42" s="829"/>
      <c r="DZ42" s="830"/>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6"/>
      <c r="AL43" s="877"/>
      <c r="AM43" s="877"/>
      <c r="AN43" s="877"/>
      <c r="AO43" s="877"/>
      <c r="AP43" s="877"/>
      <c r="AQ43" s="877"/>
      <c r="AR43" s="877"/>
      <c r="AS43" s="877"/>
      <c r="AT43" s="877"/>
      <c r="AU43" s="877"/>
      <c r="AV43" s="877"/>
      <c r="AW43" s="877"/>
      <c r="AX43" s="877"/>
      <c r="AY43" s="877"/>
      <c r="AZ43" s="882"/>
      <c r="BA43" s="882"/>
      <c r="BB43" s="882"/>
      <c r="BC43" s="882"/>
      <c r="BD43" s="882"/>
      <c r="BE43" s="874"/>
      <c r="BF43" s="874"/>
      <c r="BG43" s="874"/>
      <c r="BH43" s="874"/>
      <c r="BI43" s="875"/>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8"/>
      <c r="DW43" s="829"/>
      <c r="DX43" s="829"/>
      <c r="DY43" s="829"/>
      <c r="DZ43" s="830"/>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6"/>
      <c r="AL44" s="877"/>
      <c r="AM44" s="877"/>
      <c r="AN44" s="877"/>
      <c r="AO44" s="877"/>
      <c r="AP44" s="877"/>
      <c r="AQ44" s="877"/>
      <c r="AR44" s="877"/>
      <c r="AS44" s="877"/>
      <c r="AT44" s="877"/>
      <c r="AU44" s="877"/>
      <c r="AV44" s="877"/>
      <c r="AW44" s="877"/>
      <c r="AX44" s="877"/>
      <c r="AY44" s="877"/>
      <c r="AZ44" s="882"/>
      <c r="BA44" s="882"/>
      <c r="BB44" s="882"/>
      <c r="BC44" s="882"/>
      <c r="BD44" s="882"/>
      <c r="BE44" s="874"/>
      <c r="BF44" s="874"/>
      <c r="BG44" s="874"/>
      <c r="BH44" s="874"/>
      <c r="BI44" s="875"/>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8"/>
      <c r="DW44" s="829"/>
      <c r="DX44" s="829"/>
      <c r="DY44" s="829"/>
      <c r="DZ44" s="830"/>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6"/>
      <c r="AL45" s="877"/>
      <c r="AM45" s="877"/>
      <c r="AN45" s="877"/>
      <c r="AO45" s="877"/>
      <c r="AP45" s="877"/>
      <c r="AQ45" s="877"/>
      <c r="AR45" s="877"/>
      <c r="AS45" s="877"/>
      <c r="AT45" s="877"/>
      <c r="AU45" s="877"/>
      <c r="AV45" s="877"/>
      <c r="AW45" s="877"/>
      <c r="AX45" s="877"/>
      <c r="AY45" s="877"/>
      <c r="AZ45" s="882"/>
      <c r="BA45" s="882"/>
      <c r="BB45" s="882"/>
      <c r="BC45" s="882"/>
      <c r="BD45" s="882"/>
      <c r="BE45" s="874"/>
      <c r="BF45" s="874"/>
      <c r="BG45" s="874"/>
      <c r="BH45" s="874"/>
      <c r="BI45" s="875"/>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8"/>
      <c r="DW45" s="829"/>
      <c r="DX45" s="829"/>
      <c r="DY45" s="829"/>
      <c r="DZ45" s="830"/>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6"/>
      <c r="AL46" s="877"/>
      <c r="AM46" s="877"/>
      <c r="AN46" s="877"/>
      <c r="AO46" s="877"/>
      <c r="AP46" s="877"/>
      <c r="AQ46" s="877"/>
      <c r="AR46" s="877"/>
      <c r="AS46" s="877"/>
      <c r="AT46" s="877"/>
      <c r="AU46" s="877"/>
      <c r="AV46" s="877"/>
      <c r="AW46" s="877"/>
      <c r="AX46" s="877"/>
      <c r="AY46" s="877"/>
      <c r="AZ46" s="882"/>
      <c r="BA46" s="882"/>
      <c r="BB46" s="882"/>
      <c r="BC46" s="882"/>
      <c r="BD46" s="882"/>
      <c r="BE46" s="874"/>
      <c r="BF46" s="874"/>
      <c r="BG46" s="874"/>
      <c r="BH46" s="874"/>
      <c r="BI46" s="875"/>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8"/>
      <c r="DW46" s="829"/>
      <c r="DX46" s="829"/>
      <c r="DY46" s="829"/>
      <c r="DZ46" s="830"/>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6"/>
      <c r="AL47" s="877"/>
      <c r="AM47" s="877"/>
      <c r="AN47" s="877"/>
      <c r="AO47" s="877"/>
      <c r="AP47" s="877"/>
      <c r="AQ47" s="877"/>
      <c r="AR47" s="877"/>
      <c r="AS47" s="877"/>
      <c r="AT47" s="877"/>
      <c r="AU47" s="877"/>
      <c r="AV47" s="877"/>
      <c r="AW47" s="877"/>
      <c r="AX47" s="877"/>
      <c r="AY47" s="877"/>
      <c r="AZ47" s="882"/>
      <c r="BA47" s="882"/>
      <c r="BB47" s="882"/>
      <c r="BC47" s="882"/>
      <c r="BD47" s="882"/>
      <c r="BE47" s="874"/>
      <c r="BF47" s="874"/>
      <c r="BG47" s="874"/>
      <c r="BH47" s="874"/>
      <c r="BI47" s="875"/>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8"/>
      <c r="DW47" s="829"/>
      <c r="DX47" s="829"/>
      <c r="DY47" s="829"/>
      <c r="DZ47" s="830"/>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6"/>
      <c r="AL48" s="877"/>
      <c r="AM48" s="877"/>
      <c r="AN48" s="877"/>
      <c r="AO48" s="877"/>
      <c r="AP48" s="877"/>
      <c r="AQ48" s="877"/>
      <c r="AR48" s="877"/>
      <c r="AS48" s="877"/>
      <c r="AT48" s="877"/>
      <c r="AU48" s="877"/>
      <c r="AV48" s="877"/>
      <c r="AW48" s="877"/>
      <c r="AX48" s="877"/>
      <c r="AY48" s="877"/>
      <c r="AZ48" s="882"/>
      <c r="BA48" s="882"/>
      <c r="BB48" s="882"/>
      <c r="BC48" s="882"/>
      <c r="BD48" s="882"/>
      <c r="BE48" s="874"/>
      <c r="BF48" s="874"/>
      <c r="BG48" s="874"/>
      <c r="BH48" s="874"/>
      <c r="BI48" s="875"/>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8"/>
      <c r="DW48" s="829"/>
      <c r="DX48" s="829"/>
      <c r="DY48" s="829"/>
      <c r="DZ48" s="830"/>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6"/>
      <c r="AL49" s="877"/>
      <c r="AM49" s="877"/>
      <c r="AN49" s="877"/>
      <c r="AO49" s="877"/>
      <c r="AP49" s="877"/>
      <c r="AQ49" s="877"/>
      <c r="AR49" s="877"/>
      <c r="AS49" s="877"/>
      <c r="AT49" s="877"/>
      <c r="AU49" s="877"/>
      <c r="AV49" s="877"/>
      <c r="AW49" s="877"/>
      <c r="AX49" s="877"/>
      <c r="AY49" s="877"/>
      <c r="AZ49" s="882"/>
      <c r="BA49" s="882"/>
      <c r="BB49" s="882"/>
      <c r="BC49" s="882"/>
      <c r="BD49" s="882"/>
      <c r="BE49" s="874"/>
      <c r="BF49" s="874"/>
      <c r="BG49" s="874"/>
      <c r="BH49" s="874"/>
      <c r="BI49" s="875"/>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8"/>
      <c r="DW49" s="829"/>
      <c r="DX49" s="829"/>
      <c r="DY49" s="829"/>
      <c r="DZ49" s="830"/>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3"/>
      <c r="R50" s="884"/>
      <c r="S50" s="884"/>
      <c r="T50" s="884"/>
      <c r="U50" s="884"/>
      <c r="V50" s="884"/>
      <c r="W50" s="884"/>
      <c r="X50" s="884"/>
      <c r="Y50" s="884"/>
      <c r="Z50" s="884"/>
      <c r="AA50" s="884"/>
      <c r="AB50" s="884"/>
      <c r="AC50" s="884"/>
      <c r="AD50" s="884"/>
      <c r="AE50" s="885"/>
      <c r="AF50" s="803"/>
      <c r="AG50" s="804"/>
      <c r="AH50" s="804"/>
      <c r="AI50" s="804"/>
      <c r="AJ50" s="805"/>
      <c r="AK50" s="886"/>
      <c r="AL50" s="884"/>
      <c r="AM50" s="884"/>
      <c r="AN50" s="884"/>
      <c r="AO50" s="884"/>
      <c r="AP50" s="884"/>
      <c r="AQ50" s="884"/>
      <c r="AR50" s="884"/>
      <c r="AS50" s="884"/>
      <c r="AT50" s="884"/>
      <c r="AU50" s="884"/>
      <c r="AV50" s="884"/>
      <c r="AW50" s="884"/>
      <c r="AX50" s="884"/>
      <c r="AY50" s="884"/>
      <c r="AZ50" s="887"/>
      <c r="BA50" s="887"/>
      <c r="BB50" s="887"/>
      <c r="BC50" s="887"/>
      <c r="BD50" s="887"/>
      <c r="BE50" s="874"/>
      <c r="BF50" s="874"/>
      <c r="BG50" s="874"/>
      <c r="BH50" s="874"/>
      <c r="BI50" s="875"/>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8"/>
      <c r="DW50" s="829"/>
      <c r="DX50" s="829"/>
      <c r="DY50" s="829"/>
      <c r="DZ50" s="830"/>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3"/>
      <c r="R51" s="884"/>
      <c r="S51" s="884"/>
      <c r="T51" s="884"/>
      <c r="U51" s="884"/>
      <c r="V51" s="884"/>
      <c r="W51" s="884"/>
      <c r="X51" s="884"/>
      <c r="Y51" s="884"/>
      <c r="Z51" s="884"/>
      <c r="AA51" s="884"/>
      <c r="AB51" s="884"/>
      <c r="AC51" s="884"/>
      <c r="AD51" s="884"/>
      <c r="AE51" s="885"/>
      <c r="AF51" s="803"/>
      <c r="AG51" s="804"/>
      <c r="AH51" s="804"/>
      <c r="AI51" s="804"/>
      <c r="AJ51" s="805"/>
      <c r="AK51" s="886"/>
      <c r="AL51" s="884"/>
      <c r="AM51" s="884"/>
      <c r="AN51" s="884"/>
      <c r="AO51" s="884"/>
      <c r="AP51" s="884"/>
      <c r="AQ51" s="884"/>
      <c r="AR51" s="884"/>
      <c r="AS51" s="884"/>
      <c r="AT51" s="884"/>
      <c r="AU51" s="884"/>
      <c r="AV51" s="884"/>
      <c r="AW51" s="884"/>
      <c r="AX51" s="884"/>
      <c r="AY51" s="884"/>
      <c r="AZ51" s="887"/>
      <c r="BA51" s="887"/>
      <c r="BB51" s="887"/>
      <c r="BC51" s="887"/>
      <c r="BD51" s="887"/>
      <c r="BE51" s="874"/>
      <c r="BF51" s="874"/>
      <c r="BG51" s="874"/>
      <c r="BH51" s="874"/>
      <c r="BI51" s="875"/>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8"/>
      <c r="DW51" s="829"/>
      <c r="DX51" s="829"/>
      <c r="DY51" s="829"/>
      <c r="DZ51" s="830"/>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3"/>
      <c r="R52" s="884"/>
      <c r="S52" s="884"/>
      <c r="T52" s="884"/>
      <c r="U52" s="884"/>
      <c r="V52" s="884"/>
      <c r="W52" s="884"/>
      <c r="X52" s="884"/>
      <c r="Y52" s="884"/>
      <c r="Z52" s="884"/>
      <c r="AA52" s="884"/>
      <c r="AB52" s="884"/>
      <c r="AC52" s="884"/>
      <c r="AD52" s="884"/>
      <c r="AE52" s="885"/>
      <c r="AF52" s="803"/>
      <c r="AG52" s="804"/>
      <c r="AH52" s="804"/>
      <c r="AI52" s="804"/>
      <c r="AJ52" s="805"/>
      <c r="AK52" s="886"/>
      <c r="AL52" s="884"/>
      <c r="AM52" s="884"/>
      <c r="AN52" s="884"/>
      <c r="AO52" s="884"/>
      <c r="AP52" s="884"/>
      <c r="AQ52" s="884"/>
      <c r="AR52" s="884"/>
      <c r="AS52" s="884"/>
      <c r="AT52" s="884"/>
      <c r="AU52" s="884"/>
      <c r="AV52" s="884"/>
      <c r="AW52" s="884"/>
      <c r="AX52" s="884"/>
      <c r="AY52" s="884"/>
      <c r="AZ52" s="887"/>
      <c r="BA52" s="887"/>
      <c r="BB52" s="887"/>
      <c r="BC52" s="887"/>
      <c r="BD52" s="887"/>
      <c r="BE52" s="874"/>
      <c r="BF52" s="874"/>
      <c r="BG52" s="874"/>
      <c r="BH52" s="874"/>
      <c r="BI52" s="875"/>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8"/>
      <c r="DW52" s="829"/>
      <c r="DX52" s="829"/>
      <c r="DY52" s="829"/>
      <c r="DZ52" s="830"/>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3"/>
      <c r="R53" s="884"/>
      <c r="S53" s="884"/>
      <c r="T53" s="884"/>
      <c r="U53" s="884"/>
      <c r="V53" s="884"/>
      <c r="W53" s="884"/>
      <c r="X53" s="884"/>
      <c r="Y53" s="884"/>
      <c r="Z53" s="884"/>
      <c r="AA53" s="884"/>
      <c r="AB53" s="884"/>
      <c r="AC53" s="884"/>
      <c r="AD53" s="884"/>
      <c r="AE53" s="885"/>
      <c r="AF53" s="803"/>
      <c r="AG53" s="804"/>
      <c r="AH53" s="804"/>
      <c r="AI53" s="804"/>
      <c r="AJ53" s="805"/>
      <c r="AK53" s="886"/>
      <c r="AL53" s="884"/>
      <c r="AM53" s="884"/>
      <c r="AN53" s="884"/>
      <c r="AO53" s="884"/>
      <c r="AP53" s="884"/>
      <c r="AQ53" s="884"/>
      <c r="AR53" s="884"/>
      <c r="AS53" s="884"/>
      <c r="AT53" s="884"/>
      <c r="AU53" s="884"/>
      <c r="AV53" s="884"/>
      <c r="AW53" s="884"/>
      <c r="AX53" s="884"/>
      <c r="AY53" s="884"/>
      <c r="AZ53" s="887"/>
      <c r="BA53" s="887"/>
      <c r="BB53" s="887"/>
      <c r="BC53" s="887"/>
      <c r="BD53" s="887"/>
      <c r="BE53" s="874"/>
      <c r="BF53" s="874"/>
      <c r="BG53" s="874"/>
      <c r="BH53" s="874"/>
      <c r="BI53" s="875"/>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8"/>
      <c r="DW53" s="829"/>
      <c r="DX53" s="829"/>
      <c r="DY53" s="829"/>
      <c r="DZ53" s="830"/>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3"/>
      <c r="R54" s="884"/>
      <c r="S54" s="884"/>
      <c r="T54" s="884"/>
      <c r="U54" s="884"/>
      <c r="V54" s="884"/>
      <c r="W54" s="884"/>
      <c r="X54" s="884"/>
      <c r="Y54" s="884"/>
      <c r="Z54" s="884"/>
      <c r="AA54" s="884"/>
      <c r="AB54" s="884"/>
      <c r="AC54" s="884"/>
      <c r="AD54" s="884"/>
      <c r="AE54" s="885"/>
      <c r="AF54" s="803"/>
      <c r="AG54" s="804"/>
      <c r="AH54" s="804"/>
      <c r="AI54" s="804"/>
      <c r="AJ54" s="805"/>
      <c r="AK54" s="886"/>
      <c r="AL54" s="884"/>
      <c r="AM54" s="884"/>
      <c r="AN54" s="884"/>
      <c r="AO54" s="884"/>
      <c r="AP54" s="884"/>
      <c r="AQ54" s="884"/>
      <c r="AR54" s="884"/>
      <c r="AS54" s="884"/>
      <c r="AT54" s="884"/>
      <c r="AU54" s="884"/>
      <c r="AV54" s="884"/>
      <c r="AW54" s="884"/>
      <c r="AX54" s="884"/>
      <c r="AY54" s="884"/>
      <c r="AZ54" s="887"/>
      <c r="BA54" s="887"/>
      <c r="BB54" s="887"/>
      <c r="BC54" s="887"/>
      <c r="BD54" s="887"/>
      <c r="BE54" s="874"/>
      <c r="BF54" s="874"/>
      <c r="BG54" s="874"/>
      <c r="BH54" s="874"/>
      <c r="BI54" s="875"/>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8"/>
      <c r="DW54" s="829"/>
      <c r="DX54" s="829"/>
      <c r="DY54" s="829"/>
      <c r="DZ54" s="830"/>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3"/>
      <c r="R55" s="884"/>
      <c r="S55" s="884"/>
      <c r="T55" s="884"/>
      <c r="U55" s="884"/>
      <c r="V55" s="884"/>
      <c r="W55" s="884"/>
      <c r="X55" s="884"/>
      <c r="Y55" s="884"/>
      <c r="Z55" s="884"/>
      <c r="AA55" s="884"/>
      <c r="AB55" s="884"/>
      <c r="AC55" s="884"/>
      <c r="AD55" s="884"/>
      <c r="AE55" s="885"/>
      <c r="AF55" s="803"/>
      <c r="AG55" s="804"/>
      <c r="AH55" s="804"/>
      <c r="AI55" s="804"/>
      <c r="AJ55" s="805"/>
      <c r="AK55" s="886"/>
      <c r="AL55" s="884"/>
      <c r="AM55" s="884"/>
      <c r="AN55" s="884"/>
      <c r="AO55" s="884"/>
      <c r="AP55" s="884"/>
      <c r="AQ55" s="884"/>
      <c r="AR55" s="884"/>
      <c r="AS55" s="884"/>
      <c r="AT55" s="884"/>
      <c r="AU55" s="884"/>
      <c r="AV55" s="884"/>
      <c r="AW55" s="884"/>
      <c r="AX55" s="884"/>
      <c r="AY55" s="884"/>
      <c r="AZ55" s="887"/>
      <c r="BA55" s="887"/>
      <c r="BB55" s="887"/>
      <c r="BC55" s="887"/>
      <c r="BD55" s="887"/>
      <c r="BE55" s="874"/>
      <c r="BF55" s="874"/>
      <c r="BG55" s="874"/>
      <c r="BH55" s="874"/>
      <c r="BI55" s="875"/>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8"/>
      <c r="DW55" s="829"/>
      <c r="DX55" s="829"/>
      <c r="DY55" s="829"/>
      <c r="DZ55" s="830"/>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3"/>
      <c r="R56" s="884"/>
      <c r="S56" s="884"/>
      <c r="T56" s="884"/>
      <c r="U56" s="884"/>
      <c r="V56" s="884"/>
      <c r="W56" s="884"/>
      <c r="X56" s="884"/>
      <c r="Y56" s="884"/>
      <c r="Z56" s="884"/>
      <c r="AA56" s="884"/>
      <c r="AB56" s="884"/>
      <c r="AC56" s="884"/>
      <c r="AD56" s="884"/>
      <c r="AE56" s="885"/>
      <c r="AF56" s="803"/>
      <c r="AG56" s="804"/>
      <c r="AH56" s="804"/>
      <c r="AI56" s="804"/>
      <c r="AJ56" s="805"/>
      <c r="AK56" s="886"/>
      <c r="AL56" s="884"/>
      <c r="AM56" s="884"/>
      <c r="AN56" s="884"/>
      <c r="AO56" s="884"/>
      <c r="AP56" s="884"/>
      <c r="AQ56" s="884"/>
      <c r="AR56" s="884"/>
      <c r="AS56" s="884"/>
      <c r="AT56" s="884"/>
      <c r="AU56" s="884"/>
      <c r="AV56" s="884"/>
      <c r="AW56" s="884"/>
      <c r="AX56" s="884"/>
      <c r="AY56" s="884"/>
      <c r="AZ56" s="887"/>
      <c r="BA56" s="887"/>
      <c r="BB56" s="887"/>
      <c r="BC56" s="887"/>
      <c r="BD56" s="887"/>
      <c r="BE56" s="874"/>
      <c r="BF56" s="874"/>
      <c r="BG56" s="874"/>
      <c r="BH56" s="874"/>
      <c r="BI56" s="875"/>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8"/>
      <c r="DW56" s="829"/>
      <c r="DX56" s="829"/>
      <c r="DY56" s="829"/>
      <c r="DZ56" s="830"/>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3"/>
      <c r="R57" s="884"/>
      <c r="S57" s="884"/>
      <c r="T57" s="884"/>
      <c r="U57" s="884"/>
      <c r="V57" s="884"/>
      <c r="W57" s="884"/>
      <c r="X57" s="884"/>
      <c r="Y57" s="884"/>
      <c r="Z57" s="884"/>
      <c r="AA57" s="884"/>
      <c r="AB57" s="884"/>
      <c r="AC57" s="884"/>
      <c r="AD57" s="884"/>
      <c r="AE57" s="885"/>
      <c r="AF57" s="803"/>
      <c r="AG57" s="804"/>
      <c r="AH57" s="804"/>
      <c r="AI57" s="804"/>
      <c r="AJ57" s="805"/>
      <c r="AK57" s="886"/>
      <c r="AL57" s="884"/>
      <c r="AM57" s="884"/>
      <c r="AN57" s="884"/>
      <c r="AO57" s="884"/>
      <c r="AP57" s="884"/>
      <c r="AQ57" s="884"/>
      <c r="AR57" s="884"/>
      <c r="AS57" s="884"/>
      <c r="AT57" s="884"/>
      <c r="AU57" s="884"/>
      <c r="AV57" s="884"/>
      <c r="AW57" s="884"/>
      <c r="AX57" s="884"/>
      <c r="AY57" s="884"/>
      <c r="AZ57" s="887"/>
      <c r="BA57" s="887"/>
      <c r="BB57" s="887"/>
      <c r="BC57" s="887"/>
      <c r="BD57" s="887"/>
      <c r="BE57" s="874"/>
      <c r="BF57" s="874"/>
      <c r="BG57" s="874"/>
      <c r="BH57" s="874"/>
      <c r="BI57" s="875"/>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8"/>
      <c r="DW57" s="829"/>
      <c r="DX57" s="829"/>
      <c r="DY57" s="829"/>
      <c r="DZ57" s="830"/>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3"/>
      <c r="R58" s="884"/>
      <c r="S58" s="884"/>
      <c r="T58" s="884"/>
      <c r="U58" s="884"/>
      <c r="V58" s="884"/>
      <c r="W58" s="884"/>
      <c r="X58" s="884"/>
      <c r="Y58" s="884"/>
      <c r="Z58" s="884"/>
      <c r="AA58" s="884"/>
      <c r="AB58" s="884"/>
      <c r="AC58" s="884"/>
      <c r="AD58" s="884"/>
      <c r="AE58" s="885"/>
      <c r="AF58" s="803"/>
      <c r="AG58" s="804"/>
      <c r="AH58" s="804"/>
      <c r="AI58" s="804"/>
      <c r="AJ58" s="805"/>
      <c r="AK58" s="886"/>
      <c r="AL58" s="884"/>
      <c r="AM58" s="884"/>
      <c r="AN58" s="884"/>
      <c r="AO58" s="884"/>
      <c r="AP58" s="884"/>
      <c r="AQ58" s="884"/>
      <c r="AR58" s="884"/>
      <c r="AS58" s="884"/>
      <c r="AT58" s="884"/>
      <c r="AU58" s="884"/>
      <c r="AV58" s="884"/>
      <c r="AW58" s="884"/>
      <c r="AX58" s="884"/>
      <c r="AY58" s="884"/>
      <c r="AZ58" s="887"/>
      <c r="BA58" s="887"/>
      <c r="BB58" s="887"/>
      <c r="BC58" s="887"/>
      <c r="BD58" s="887"/>
      <c r="BE58" s="874"/>
      <c r="BF58" s="874"/>
      <c r="BG58" s="874"/>
      <c r="BH58" s="874"/>
      <c r="BI58" s="875"/>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8"/>
      <c r="DW58" s="829"/>
      <c r="DX58" s="829"/>
      <c r="DY58" s="829"/>
      <c r="DZ58" s="830"/>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3"/>
      <c r="R59" s="884"/>
      <c r="S59" s="884"/>
      <c r="T59" s="884"/>
      <c r="U59" s="884"/>
      <c r="V59" s="884"/>
      <c r="W59" s="884"/>
      <c r="X59" s="884"/>
      <c r="Y59" s="884"/>
      <c r="Z59" s="884"/>
      <c r="AA59" s="884"/>
      <c r="AB59" s="884"/>
      <c r="AC59" s="884"/>
      <c r="AD59" s="884"/>
      <c r="AE59" s="885"/>
      <c r="AF59" s="803"/>
      <c r="AG59" s="804"/>
      <c r="AH59" s="804"/>
      <c r="AI59" s="804"/>
      <c r="AJ59" s="805"/>
      <c r="AK59" s="886"/>
      <c r="AL59" s="884"/>
      <c r="AM59" s="884"/>
      <c r="AN59" s="884"/>
      <c r="AO59" s="884"/>
      <c r="AP59" s="884"/>
      <c r="AQ59" s="884"/>
      <c r="AR59" s="884"/>
      <c r="AS59" s="884"/>
      <c r="AT59" s="884"/>
      <c r="AU59" s="884"/>
      <c r="AV59" s="884"/>
      <c r="AW59" s="884"/>
      <c r="AX59" s="884"/>
      <c r="AY59" s="884"/>
      <c r="AZ59" s="887"/>
      <c r="BA59" s="887"/>
      <c r="BB59" s="887"/>
      <c r="BC59" s="887"/>
      <c r="BD59" s="887"/>
      <c r="BE59" s="874"/>
      <c r="BF59" s="874"/>
      <c r="BG59" s="874"/>
      <c r="BH59" s="874"/>
      <c r="BI59" s="875"/>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8"/>
      <c r="DW59" s="829"/>
      <c r="DX59" s="829"/>
      <c r="DY59" s="829"/>
      <c r="DZ59" s="830"/>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3"/>
      <c r="R60" s="884"/>
      <c r="S60" s="884"/>
      <c r="T60" s="884"/>
      <c r="U60" s="884"/>
      <c r="V60" s="884"/>
      <c r="W60" s="884"/>
      <c r="X60" s="884"/>
      <c r="Y60" s="884"/>
      <c r="Z60" s="884"/>
      <c r="AA60" s="884"/>
      <c r="AB60" s="884"/>
      <c r="AC60" s="884"/>
      <c r="AD60" s="884"/>
      <c r="AE60" s="885"/>
      <c r="AF60" s="803"/>
      <c r="AG60" s="804"/>
      <c r="AH60" s="804"/>
      <c r="AI60" s="804"/>
      <c r="AJ60" s="805"/>
      <c r="AK60" s="886"/>
      <c r="AL60" s="884"/>
      <c r="AM60" s="884"/>
      <c r="AN60" s="884"/>
      <c r="AO60" s="884"/>
      <c r="AP60" s="884"/>
      <c r="AQ60" s="884"/>
      <c r="AR60" s="884"/>
      <c r="AS60" s="884"/>
      <c r="AT60" s="884"/>
      <c r="AU60" s="884"/>
      <c r="AV60" s="884"/>
      <c r="AW60" s="884"/>
      <c r="AX60" s="884"/>
      <c r="AY60" s="884"/>
      <c r="AZ60" s="887"/>
      <c r="BA60" s="887"/>
      <c r="BB60" s="887"/>
      <c r="BC60" s="887"/>
      <c r="BD60" s="887"/>
      <c r="BE60" s="874"/>
      <c r="BF60" s="874"/>
      <c r="BG60" s="874"/>
      <c r="BH60" s="874"/>
      <c r="BI60" s="875"/>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8"/>
      <c r="DW60" s="829"/>
      <c r="DX60" s="829"/>
      <c r="DY60" s="829"/>
      <c r="DZ60" s="830"/>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3"/>
      <c r="R61" s="884"/>
      <c r="S61" s="884"/>
      <c r="T61" s="884"/>
      <c r="U61" s="884"/>
      <c r="V61" s="884"/>
      <c r="W61" s="884"/>
      <c r="X61" s="884"/>
      <c r="Y61" s="884"/>
      <c r="Z61" s="884"/>
      <c r="AA61" s="884"/>
      <c r="AB61" s="884"/>
      <c r="AC61" s="884"/>
      <c r="AD61" s="884"/>
      <c r="AE61" s="885"/>
      <c r="AF61" s="803"/>
      <c r="AG61" s="804"/>
      <c r="AH61" s="804"/>
      <c r="AI61" s="804"/>
      <c r="AJ61" s="805"/>
      <c r="AK61" s="886"/>
      <c r="AL61" s="884"/>
      <c r="AM61" s="884"/>
      <c r="AN61" s="884"/>
      <c r="AO61" s="884"/>
      <c r="AP61" s="884"/>
      <c r="AQ61" s="884"/>
      <c r="AR61" s="884"/>
      <c r="AS61" s="884"/>
      <c r="AT61" s="884"/>
      <c r="AU61" s="884"/>
      <c r="AV61" s="884"/>
      <c r="AW61" s="884"/>
      <c r="AX61" s="884"/>
      <c r="AY61" s="884"/>
      <c r="AZ61" s="887"/>
      <c r="BA61" s="887"/>
      <c r="BB61" s="887"/>
      <c r="BC61" s="887"/>
      <c r="BD61" s="887"/>
      <c r="BE61" s="874"/>
      <c r="BF61" s="874"/>
      <c r="BG61" s="874"/>
      <c r="BH61" s="874"/>
      <c r="BI61" s="875"/>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8"/>
      <c r="DW61" s="829"/>
      <c r="DX61" s="829"/>
      <c r="DY61" s="829"/>
      <c r="DZ61" s="830"/>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3"/>
      <c r="R62" s="884"/>
      <c r="S62" s="884"/>
      <c r="T62" s="884"/>
      <c r="U62" s="884"/>
      <c r="V62" s="884"/>
      <c r="W62" s="884"/>
      <c r="X62" s="884"/>
      <c r="Y62" s="884"/>
      <c r="Z62" s="884"/>
      <c r="AA62" s="884"/>
      <c r="AB62" s="884"/>
      <c r="AC62" s="884"/>
      <c r="AD62" s="884"/>
      <c r="AE62" s="885"/>
      <c r="AF62" s="803"/>
      <c r="AG62" s="804"/>
      <c r="AH62" s="804"/>
      <c r="AI62" s="804"/>
      <c r="AJ62" s="805"/>
      <c r="AK62" s="886"/>
      <c r="AL62" s="884"/>
      <c r="AM62" s="884"/>
      <c r="AN62" s="884"/>
      <c r="AO62" s="884"/>
      <c r="AP62" s="884"/>
      <c r="AQ62" s="884"/>
      <c r="AR62" s="884"/>
      <c r="AS62" s="884"/>
      <c r="AT62" s="884"/>
      <c r="AU62" s="884"/>
      <c r="AV62" s="884"/>
      <c r="AW62" s="884"/>
      <c r="AX62" s="884"/>
      <c r="AY62" s="884"/>
      <c r="AZ62" s="887"/>
      <c r="BA62" s="887"/>
      <c r="BB62" s="887"/>
      <c r="BC62" s="887"/>
      <c r="BD62" s="887"/>
      <c r="BE62" s="874"/>
      <c r="BF62" s="874"/>
      <c r="BG62" s="874"/>
      <c r="BH62" s="874"/>
      <c r="BI62" s="875"/>
      <c r="BJ62" s="895" t="s">
        <v>412</v>
      </c>
      <c r="BK62" s="850"/>
      <c r="BL62" s="850"/>
      <c r="BM62" s="850"/>
      <c r="BN62" s="851"/>
      <c r="BO62" s="265"/>
      <c r="BP62" s="265"/>
      <c r="BQ62" s="262">
        <v>56</v>
      </c>
      <c r="BR62" s="263"/>
      <c r="BS62" s="810"/>
      <c r="BT62" s="811"/>
      <c r="BU62" s="811"/>
      <c r="BV62" s="811"/>
      <c r="BW62" s="811"/>
      <c r="BX62" s="811"/>
      <c r="BY62" s="811"/>
      <c r="BZ62" s="811"/>
      <c r="CA62" s="811"/>
      <c r="CB62" s="811"/>
      <c r="CC62" s="811"/>
      <c r="CD62" s="811"/>
      <c r="CE62" s="811"/>
      <c r="CF62" s="811"/>
      <c r="CG62" s="812"/>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8"/>
      <c r="DW62" s="829"/>
      <c r="DX62" s="829"/>
      <c r="DY62" s="829"/>
      <c r="DZ62" s="830"/>
      <c r="EA62" s="246"/>
    </row>
    <row r="63" spans="1:131" s="247" customFormat="1" ht="26.25" customHeight="1" thickBot="1" x14ac:dyDescent="0.2">
      <c r="A63" s="264" t="s">
        <v>391</v>
      </c>
      <c r="B63" s="834" t="s">
        <v>413</v>
      </c>
      <c r="C63" s="835"/>
      <c r="D63" s="835"/>
      <c r="E63" s="835"/>
      <c r="F63" s="835"/>
      <c r="G63" s="835"/>
      <c r="H63" s="835"/>
      <c r="I63" s="835"/>
      <c r="J63" s="835"/>
      <c r="K63" s="835"/>
      <c r="L63" s="835"/>
      <c r="M63" s="835"/>
      <c r="N63" s="835"/>
      <c r="O63" s="835"/>
      <c r="P63" s="836"/>
      <c r="Q63" s="888"/>
      <c r="R63" s="889"/>
      <c r="S63" s="889"/>
      <c r="T63" s="889"/>
      <c r="U63" s="889"/>
      <c r="V63" s="889"/>
      <c r="W63" s="889"/>
      <c r="X63" s="889"/>
      <c r="Y63" s="889"/>
      <c r="Z63" s="889"/>
      <c r="AA63" s="889"/>
      <c r="AB63" s="889"/>
      <c r="AC63" s="889"/>
      <c r="AD63" s="889"/>
      <c r="AE63" s="890"/>
      <c r="AF63" s="891">
        <v>51</v>
      </c>
      <c r="AG63" s="892"/>
      <c r="AH63" s="892"/>
      <c r="AI63" s="892"/>
      <c r="AJ63" s="893"/>
      <c r="AK63" s="894"/>
      <c r="AL63" s="889"/>
      <c r="AM63" s="889"/>
      <c r="AN63" s="889"/>
      <c r="AO63" s="889"/>
      <c r="AP63" s="892">
        <f>+AP31+AP32+AP33</f>
        <v>298</v>
      </c>
      <c r="AQ63" s="892"/>
      <c r="AR63" s="892"/>
      <c r="AS63" s="892"/>
      <c r="AT63" s="892"/>
      <c r="AU63" s="892">
        <f>+AU31+AU32+AU33</f>
        <v>298</v>
      </c>
      <c r="AV63" s="892"/>
      <c r="AW63" s="892"/>
      <c r="AX63" s="892"/>
      <c r="AY63" s="892"/>
      <c r="AZ63" s="896"/>
      <c r="BA63" s="896"/>
      <c r="BB63" s="896"/>
      <c r="BC63" s="896"/>
      <c r="BD63" s="896"/>
      <c r="BE63" s="897"/>
      <c r="BF63" s="897"/>
      <c r="BG63" s="897"/>
      <c r="BH63" s="897"/>
      <c r="BI63" s="898"/>
      <c r="BJ63" s="899" t="s">
        <v>414</v>
      </c>
      <c r="BK63" s="900"/>
      <c r="BL63" s="900"/>
      <c r="BM63" s="900"/>
      <c r="BN63" s="901"/>
      <c r="BO63" s="265"/>
      <c r="BP63" s="265"/>
      <c r="BQ63" s="262">
        <v>57</v>
      </c>
      <c r="BR63" s="263"/>
      <c r="BS63" s="810"/>
      <c r="BT63" s="811"/>
      <c r="BU63" s="811"/>
      <c r="BV63" s="811"/>
      <c r="BW63" s="811"/>
      <c r="BX63" s="811"/>
      <c r="BY63" s="811"/>
      <c r="BZ63" s="811"/>
      <c r="CA63" s="811"/>
      <c r="CB63" s="811"/>
      <c r="CC63" s="811"/>
      <c r="CD63" s="811"/>
      <c r="CE63" s="811"/>
      <c r="CF63" s="811"/>
      <c r="CG63" s="812"/>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8"/>
      <c r="DW63" s="829"/>
      <c r="DX63" s="829"/>
      <c r="DY63" s="829"/>
      <c r="DZ63" s="83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8"/>
      <c r="DW64" s="829"/>
      <c r="DX64" s="829"/>
      <c r="DY64" s="829"/>
      <c r="DZ64" s="830"/>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8"/>
      <c r="DW65" s="829"/>
      <c r="DX65" s="829"/>
      <c r="DY65" s="829"/>
      <c r="DZ65" s="830"/>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902" t="s">
        <v>399</v>
      </c>
      <c r="AG66" s="857"/>
      <c r="AH66" s="857"/>
      <c r="AI66" s="857"/>
      <c r="AJ66" s="903"/>
      <c r="AK66" s="759" t="s">
        <v>420</v>
      </c>
      <c r="AL66" s="783"/>
      <c r="AM66" s="783"/>
      <c r="AN66" s="783"/>
      <c r="AO66" s="784"/>
      <c r="AP66" s="759" t="s">
        <v>421</v>
      </c>
      <c r="AQ66" s="760"/>
      <c r="AR66" s="760"/>
      <c r="AS66" s="760"/>
      <c r="AT66" s="761"/>
      <c r="AU66" s="759" t="s">
        <v>422</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4"/>
      <c r="AG67" s="860"/>
      <c r="AH67" s="860"/>
      <c r="AI67" s="860"/>
      <c r="AJ67" s="905"/>
      <c r="AK67" s="906"/>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6"/>
    </row>
    <row r="68" spans="1:131" s="247" customFormat="1" ht="26.25" customHeight="1" thickTop="1" x14ac:dyDescent="0.15">
      <c r="A68" s="258">
        <v>1</v>
      </c>
      <c r="B68" s="920" t="s">
        <v>588</v>
      </c>
      <c r="C68" s="921"/>
      <c r="D68" s="921"/>
      <c r="E68" s="921"/>
      <c r="F68" s="921"/>
      <c r="G68" s="921"/>
      <c r="H68" s="921"/>
      <c r="I68" s="921"/>
      <c r="J68" s="921"/>
      <c r="K68" s="921"/>
      <c r="L68" s="921"/>
      <c r="M68" s="921"/>
      <c r="N68" s="921"/>
      <c r="O68" s="921"/>
      <c r="P68" s="922"/>
      <c r="Q68" s="923">
        <v>3</v>
      </c>
      <c r="R68" s="917"/>
      <c r="S68" s="917"/>
      <c r="T68" s="917"/>
      <c r="U68" s="917"/>
      <c r="V68" s="917">
        <v>3</v>
      </c>
      <c r="W68" s="917"/>
      <c r="X68" s="917"/>
      <c r="Y68" s="917"/>
      <c r="Z68" s="917"/>
      <c r="AA68" s="917">
        <v>0</v>
      </c>
      <c r="AB68" s="917"/>
      <c r="AC68" s="917"/>
      <c r="AD68" s="917"/>
      <c r="AE68" s="917"/>
      <c r="AF68" s="917">
        <v>0</v>
      </c>
      <c r="AG68" s="917"/>
      <c r="AH68" s="917"/>
      <c r="AI68" s="917"/>
      <c r="AJ68" s="917"/>
      <c r="AK68" s="916" t="s">
        <v>583</v>
      </c>
      <c r="AL68" s="917"/>
      <c r="AM68" s="917"/>
      <c r="AN68" s="917"/>
      <c r="AO68" s="917"/>
      <c r="AP68" s="916" t="s">
        <v>583</v>
      </c>
      <c r="AQ68" s="917"/>
      <c r="AR68" s="917"/>
      <c r="AS68" s="917"/>
      <c r="AT68" s="917"/>
      <c r="AU68" s="916" t="s">
        <v>583</v>
      </c>
      <c r="AV68" s="917"/>
      <c r="AW68" s="917"/>
      <c r="AX68" s="917"/>
      <c r="AY68" s="917"/>
      <c r="AZ68" s="918"/>
      <c r="BA68" s="918"/>
      <c r="BB68" s="918"/>
      <c r="BC68" s="918"/>
      <c r="BD68" s="919"/>
      <c r="BE68" s="265"/>
      <c r="BF68" s="265"/>
      <c r="BG68" s="265"/>
      <c r="BH68" s="265"/>
      <c r="BI68" s="265"/>
      <c r="BJ68" s="265"/>
      <c r="BK68" s="265"/>
      <c r="BL68" s="265"/>
      <c r="BM68" s="265"/>
      <c r="BN68" s="265"/>
      <c r="BO68" s="265"/>
      <c r="BP68" s="265"/>
      <c r="BQ68" s="262">
        <v>62</v>
      </c>
      <c r="BR68" s="267"/>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6"/>
    </row>
    <row r="69" spans="1:131" s="247" customFormat="1" ht="26.25" customHeight="1" x14ac:dyDescent="0.15">
      <c r="A69" s="261">
        <v>2</v>
      </c>
      <c r="B69" s="924" t="s">
        <v>589</v>
      </c>
      <c r="C69" s="925"/>
      <c r="D69" s="925"/>
      <c r="E69" s="925"/>
      <c r="F69" s="925"/>
      <c r="G69" s="925"/>
      <c r="H69" s="925"/>
      <c r="I69" s="925"/>
      <c r="J69" s="925"/>
      <c r="K69" s="925"/>
      <c r="L69" s="925"/>
      <c r="M69" s="925"/>
      <c r="N69" s="925"/>
      <c r="O69" s="925"/>
      <c r="P69" s="926"/>
      <c r="Q69" s="927">
        <v>33</v>
      </c>
      <c r="R69" s="877"/>
      <c r="S69" s="877"/>
      <c r="T69" s="877"/>
      <c r="U69" s="877"/>
      <c r="V69" s="877">
        <v>24</v>
      </c>
      <c r="W69" s="877"/>
      <c r="X69" s="877"/>
      <c r="Y69" s="877"/>
      <c r="Z69" s="877"/>
      <c r="AA69" s="877">
        <f>+Q69-V69</f>
        <v>9</v>
      </c>
      <c r="AB69" s="877"/>
      <c r="AC69" s="877"/>
      <c r="AD69" s="877"/>
      <c r="AE69" s="877"/>
      <c r="AF69" s="877">
        <v>9</v>
      </c>
      <c r="AG69" s="877"/>
      <c r="AH69" s="877"/>
      <c r="AI69" s="877"/>
      <c r="AJ69" s="877"/>
      <c r="AK69" s="877">
        <v>25</v>
      </c>
      <c r="AL69" s="877"/>
      <c r="AM69" s="877"/>
      <c r="AN69" s="877"/>
      <c r="AO69" s="877"/>
      <c r="AP69" s="928" t="s">
        <v>583</v>
      </c>
      <c r="AQ69" s="877"/>
      <c r="AR69" s="877"/>
      <c r="AS69" s="877"/>
      <c r="AT69" s="877"/>
      <c r="AU69" s="928" t="s">
        <v>583</v>
      </c>
      <c r="AV69" s="877"/>
      <c r="AW69" s="877"/>
      <c r="AX69" s="877"/>
      <c r="AY69" s="877"/>
      <c r="AZ69" s="929"/>
      <c r="BA69" s="929"/>
      <c r="BB69" s="929"/>
      <c r="BC69" s="929"/>
      <c r="BD69" s="930"/>
      <c r="BE69" s="265"/>
      <c r="BF69" s="265"/>
      <c r="BG69" s="265"/>
      <c r="BH69" s="265"/>
      <c r="BI69" s="265"/>
      <c r="BJ69" s="265"/>
      <c r="BK69" s="265"/>
      <c r="BL69" s="265"/>
      <c r="BM69" s="265"/>
      <c r="BN69" s="265"/>
      <c r="BO69" s="265"/>
      <c r="BP69" s="265"/>
      <c r="BQ69" s="262">
        <v>63</v>
      </c>
      <c r="BR69" s="267"/>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6"/>
    </row>
    <row r="70" spans="1:131" s="247" customFormat="1" ht="26.25" customHeight="1" x14ac:dyDescent="0.15">
      <c r="A70" s="261">
        <v>3</v>
      </c>
      <c r="B70" s="924" t="s">
        <v>590</v>
      </c>
      <c r="C70" s="925"/>
      <c r="D70" s="925"/>
      <c r="E70" s="925"/>
      <c r="F70" s="925"/>
      <c r="G70" s="925"/>
      <c r="H70" s="925"/>
      <c r="I70" s="925"/>
      <c r="J70" s="925"/>
      <c r="K70" s="925"/>
      <c r="L70" s="925"/>
      <c r="M70" s="925"/>
      <c r="N70" s="925"/>
      <c r="O70" s="925"/>
      <c r="P70" s="926"/>
      <c r="Q70" s="927">
        <v>104</v>
      </c>
      <c r="R70" s="877"/>
      <c r="S70" s="877"/>
      <c r="T70" s="877"/>
      <c r="U70" s="877"/>
      <c r="V70" s="877">
        <v>90</v>
      </c>
      <c r="W70" s="877"/>
      <c r="X70" s="877"/>
      <c r="Y70" s="877"/>
      <c r="Z70" s="877"/>
      <c r="AA70" s="877">
        <f>+Q70-V70</f>
        <v>14</v>
      </c>
      <c r="AB70" s="877"/>
      <c r="AC70" s="877"/>
      <c r="AD70" s="877"/>
      <c r="AE70" s="877"/>
      <c r="AF70" s="877">
        <v>14</v>
      </c>
      <c r="AG70" s="877"/>
      <c r="AH70" s="877"/>
      <c r="AI70" s="877"/>
      <c r="AJ70" s="877"/>
      <c r="AK70" s="928" t="s">
        <v>583</v>
      </c>
      <c r="AL70" s="877"/>
      <c r="AM70" s="877"/>
      <c r="AN70" s="877"/>
      <c r="AO70" s="877"/>
      <c r="AP70" s="928" t="s">
        <v>583</v>
      </c>
      <c r="AQ70" s="877"/>
      <c r="AR70" s="877"/>
      <c r="AS70" s="877"/>
      <c r="AT70" s="877"/>
      <c r="AU70" s="928" t="s">
        <v>583</v>
      </c>
      <c r="AV70" s="877"/>
      <c r="AW70" s="877"/>
      <c r="AX70" s="877"/>
      <c r="AY70" s="877"/>
      <c r="AZ70" s="929"/>
      <c r="BA70" s="929"/>
      <c r="BB70" s="929"/>
      <c r="BC70" s="929"/>
      <c r="BD70" s="930"/>
      <c r="BE70" s="265"/>
      <c r="BF70" s="265"/>
      <c r="BG70" s="265"/>
      <c r="BH70" s="265"/>
      <c r="BI70" s="265"/>
      <c r="BJ70" s="265"/>
      <c r="BK70" s="265"/>
      <c r="BL70" s="265"/>
      <c r="BM70" s="265"/>
      <c r="BN70" s="265"/>
      <c r="BO70" s="265"/>
      <c r="BP70" s="265"/>
      <c r="BQ70" s="262">
        <v>64</v>
      </c>
      <c r="BR70" s="267"/>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6"/>
    </row>
    <row r="71" spans="1:131" s="247" customFormat="1" ht="26.25" customHeight="1" x14ac:dyDescent="0.15">
      <c r="A71" s="261">
        <v>4</v>
      </c>
      <c r="B71" s="924" t="s">
        <v>591</v>
      </c>
      <c r="C71" s="925"/>
      <c r="D71" s="925"/>
      <c r="E71" s="925"/>
      <c r="F71" s="925"/>
      <c r="G71" s="925"/>
      <c r="H71" s="925"/>
      <c r="I71" s="925"/>
      <c r="J71" s="925"/>
      <c r="K71" s="925"/>
      <c r="L71" s="925"/>
      <c r="M71" s="925"/>
      <c r="N71" s="925"/>
      <c r="O71" s="925"/>
      <c r="P71" s="926"/>
      <c r="Q71" s="927">
        <v>2050</v>
      </c>
      <c r="R71" s="877"/>
      <c r="S71" s="877"/>
      <c r="T71" s="877"/>
      <c r="U71" s="877"/>
      <c r="V71" s="877">
        <v>2036</v>
      </c>
      <c r="W71" s="877"/>
      <c r="X71" s="877"/>
      <c r="Y71" s="877"/>
      <c r="Z71" s="877"/>
      <c r="AA71" s="877">
        <f>+Q71-V71</f>
        <v>14</v>
      </c>
      <c r="AB71" s="877"/>
      <c r="AC71" s="877"/>
      <c r="AD71" s="877"/>
      <c r="AE71" s="877"/>
      <c r="AF71" s="877">
        <v>14</v>
      </c>
      <c r="AG71" s="877"/>
      <c r="AH71" s="877"/>
      <c r="AI71" s="877"/>
      <c r="AJ71" s="877"/>
      <c r="AK71" s="877">
        <v>2</v>
      </c>
      <c r="AL71" s="877"/>
      <c r="AM71" s="877"/>
      <c r="AN71" s="877"/>
      <c r="AO71" s="877"/>
      <c r="AP71" s="928" t="s">
        <v>583</v>
      </c>
      <c r="AQ71" s="877"/>
      <c r="AR71" s="877"/>
      <c r="AS71" s="877"/>
      <c r="AT71" s="877"/>
      <c r="AU71" s="928" t="s">
        <v>583</v>
      </c>
      <c r="AV71" s="877"/>
      <c r="AW71" s="877"/>
      <c r="AX71" s="877"/>
      <c r="AY71" s="877"/>
      <c r="AZ71" s="929"/>
      <c r="BA71" s="929"/>
      <c r="BB71" s="929"/>
      <c r="BC71" s="929"/>
      <c r="BD71" s="930"/>
      <c r="BE71" s="265"/>
      <c r="BF71" s="265"/>
      <c r="BG71" s="265"/>
      <c r="BH71" s="265"/>
      <c r="BI71" s="265"/>
      <c r="BJ71" s="265"/>
      <c r="BK71" s="265"/>
      <c r="BL71" s="265"/>
      <c r="BM71" s="265"/>
      <c r="BN71" s="265"/>
      <c r="BO71" s="265"/>
      <c r="BP71" s="265"/>
      <c r="BQ71" s="262">
        <v>65</v>
      </c>
      <c r="BR71" s="267"/>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6"/>
    </row>
    <row r="72" spans="1:131" s="247" customFormat="1" ht="26.25" customHeight="1" x14ac:dyDescent="0.15">
      <c r="A72" s="261">
        <v>5</v>
      </c>
      <c r="B72" s="924" t="s">
        <v>600</v>
      </c>
      <c r="C72" s="925"/>
      <c r="D72" s="925"/>
      <c r="E72" s="925"/>
      <c r="F72" s="925"/>
      <c r="G72" s="925"/>
      <c r="H72" s="925"/>
      <c r="I72" s="925"/>
      <c r="J72" s="925"/>
      <c r="K72" s="925"/>
      <c r="L72" s="925"/>
      <c r="M72" s="925"/>
      <c r="N72" s="925"/>
      <c r="O72" s="925"/>
      <c r="P72" s="926"/>
      <c r="Q72" s="927">
        <v>18</v>
      </c>
      <c r="R72" s="877"/>
      <c r="S72" s="877"/>
      <c r="T72" s="877"/>
      <c r="U72" s="877"/>
      <c r="V72" s="877">
        <v>14</v>
      </c>
      <c r="W72" s="877"/>
      <c r="X72" s="877"/>
      <c r="Y72" s="877"/>
      <c r="Z72" s="877"/>
      <c r="AA72" s="877">
        <v>4</v>
      </c>
      <c r="AB72" s="877"/>
      <c r="AC72" s="877"/>
      <c r="AD72" s="877"/>
      <c r="AE72" s="877"/>
      <c r="AF72" s="877">
        <v>4</v>
      </c>
      <c r="AG72" s="877"/>
      <c r="AH72" s="877"/>
      <c r="AI72" s="877"/>
      <c r="AJ72" s="877"/>
      <c r="AK72" s="928" t="s">
        <v>583</v>
      </c>
      <c r="AL72" s="877"/>
      <c r="AM72" s="877"/>
      <c r="AN72" s="877"/>
      <c r="AO72" s="877"/>
      <c r="AP72" s="928" t="s">
        <v>583</v>
      </c>
      <c r="AQ72" s="877"/>
      <c r="AR72" s="877"/>
      <c r="AS72" s="877"/>
      <c r="AT72" s="877"/>
      <c r="AU72" s="928" t="s">
        <v>583</v>
      </c>
      <c r="AV72" s="877"/>
      <c r="AW72" s="877"/>
      <c r="AX72" s="877"/>
      <c r="AY72" s="877"/>
      <c r="AZ72" s="929"/>
      <c r="BA72" s="929"/>
      <c r="BB72" s="929"/>
      <c r="BC72" s="929"/>
      <c r="BD72" s="930"/>
      <c r="BE72" s="265"/>
      <c r="BF72" s="265"/>
      <c r="BG72" s="265"/>
      <c r="BH72" s="265"/>
      <c r="BI72" s="265"/>
      <c r="BJ72" s="265"/>
      <c r="BK72" s="265"/>
      <c r="BL72" s="265"/>
      <c r="BM72" s="265"/>
      <c r="BN72" s="265"/>
      <c r="BO72" s="265"/>
      <c r="BP72" s="265"/>
      <c r="BQ72" s="262">
        <v>66</v>
      </c>
      <c r="BR72" s="267"/>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6"/>
    </row>
    <row r="73" spans="1:131" s="247" customFormat="1" ht="26.25" customHeight="1" x14ac:dyDescent="0.15">
      <c r="A73" s="261">
        <v>6</v>
      </c>
      <c r="B73" s="924" t="s">
        <v>601</v>
      </c>
      <c r="C73" s="925"/>
      <c r="D73" s="925"/>
      <c r="E73" s="925"/>
      <c r="F73" s="925"/>
      <c r="G73" s="925"/>
      <c r="H73" s="925"/>
      <c r="I73" s="925"/>
      <c r="J73" s="925"/>
      <c r="K73" s="925"/>
      <c r="L73" s="925"/>
      <c r="M73" s="925"/>
      <c r="N73" s="925"/>
      <c r="O73" s="925"/>
      <c r="P73" s="926"/>
      <c r="Q73" s="927">
        <v>22</v>
      </c>
      <c r="R73" s="877"/>
      <c r="S73" s="877"/>
      <c r="T73" s="877"/>
      <c r="U73" s="877"/>
      <c r="V73" s="877">
        <v>18</v>
      </c>
      <c r="W73" s="877"/>
      <c r="X73" s="877"/>
      <c r="Y73" s="877"/>
      <c r="Z73" s="877"/>
      <c r="AA73" s="877">
        <v>4</v>
      </c>
      <c r="AB73" s="877"/>
      <c r="AC73" s="877"/>
      <c r="AD73" s="877"/>
      <c r="AE73" s="877"/>
      <c r="AF73" s="877">
        <v>4</v>
      </c>
      <c r="AG73" s="877"/>
      <c r="AH73" s="877"/>
      <c r="AI73" s="877"/>
      <c r="AJ73" s="877"/>
      <c r="AK73" s="928" t="s">
        <v>583</v>
      </c>
      <c r="AL73" s="877"/>
      <c r="AM73" s="877"/>
      <c r="AN73" s="877"/>
      <c r="AO73" s="877"/>
      <c r="AP73" s="928" t="s">
        <v>583</v>
      </c>
      <c r="AQ73" s="877"/>
      <c r="AR73" s="877"/>
      <c r="AS73" s="877"/>
      <c r="AT73" s="877"/>
      <c r="AU73" s="928" t="s">
        <v>583</v>
      </c>
      <c r="AV73" s="877"/>
      <c r="AW73" s="877"/>
      <c r="AX73" s="877"/>
      <c r="AY73" s="877"/>
      <c r="AZ73" s="929"/>
      <c r="BA73" s="929"/>
      <c r="BB73" s="929"/>
      <c r="BC73" s="929"/>
      <c r="BD73" s="930"/>
      <c r="BE73" s="265"/>
      <c r="BF73" s="265"/>
      <c r="BG73" s="265"/>
      <c r="BH73" s="265"/>
      <c r="BI73" s="265"/>
      <c r="BJ73" s="265"/>
      <c r="BK73" s="265"/>
      <c r="BL73" s="265"/>
      <c r="BM73" s="265"/>
      <c r="BN73" s="265"/>
      <c r="BO73" s="265"/>
      <c r="BP73" s="265"/>
      <c r="BQ73" s="262">
        <v>67</v>
      </c>
      <c r="BR73" s="267"/>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6"/>
    </row>
    <row r="74" spans="1:131" s="247" customFormat="1" ht="26.25" customHeight="1" x14ac:dyDescent="0.15">
      <c r="A74" s="261">
        <v>7</v>
      </c>
      <c r="B74" s="924" t="s">
        <v>592</v>
      </c>
      <c r="C74" s="925"/>
      <c r="D74" s="925"/>
      <c r="E74" s="925"/>
      <c r="F74" s="925"/>
      <c r="G74" s="925"/>
      <c r="H74" s="925"/>
      <c r="I74" s="925"/>
      <c r="J74" s="925"/>
      <c r="K74" s="925"/>
      <c r="L74" s="925"/>
      <c r="M74" s="925"/>
      <c r="N74" s="925"/>
      <c r="O74" s="925"/>
      <c r="P74" s="926"/>
      <c r="Q74" s="927">
        <v>584</v>
      </c>
      <c r="R74" s="877"/>
      <c r="S74" s="877"/>
      <c r="T74" s="877"/>
      <c r="U74" s="877"/>
      <c r="V74" s="877">
        <v>570</v>
      </c>
      <c r="W74" s="877"/>
      <c r="X74" s="877"/>
      <c r="Y74" s="877"/>
      <c r="Z74" s="877"/>
      <c r="AA74" s="877">
        <v>13</v>
      </c>
      <c r="AB74" s="877"/>
      <c r="AC74" s="877"/>
      <c r="AD74" s="877"/>
      <c r="AE74" s="877"/>
      <c r="AF74" s="877">
        <v>13</v>
      </c>
      <c r="AG74" s="877"/>
      <c r="AH74" s="877"/>
      <c r="AI74" s="877"/>
      <c r="AJ74" s="877"/>
      <c r="AK74" s="928" t="s">
        <v>583</v>
      </c>
      <c r="AL74" s="877"/>
      <c r="AM74" s="877"/>
      <c r="AN74" s="877"/>
      <c r="AO74" s="877"/>
      <c r="AP74" s="877">
        <v>388</v>
      </c>
      <c r="AQ74" s="877"/>
      <c r="AR74" s="877"/>
      <c r="AS74" s="877"/>
      <c r="AT74" s="877"/>
      <c r="AU74" s="928">
        <v>19</v>
      </c>
      <c r="AV74" s="877"/>
      <c r="AW74" s="877"/>
      <c r="AX74" s="877"/>
      <c r="AY74" s="877"/>
      <c r="AZ74" s="929"/>
      <c r="BA74" s="929"/>
      <c r="BB74" s="929"/>
      <c r="BC74" s="929"/>
      <c r="BD74" s="930"/>
      <c r="BE74" s="265"/>
      <c r="BF74" s="265"/>
      <c r="BG74" s="265"/>
      <c r="BH74" s="265"/>
      <c r="BI74" s="265"/>
      <c r="BJ74" s="265"/>
      <c r="BK74" s="265"/>
      <c r="BL74" s="265"/>
      <c r="BM74" s="265"/>
      <c r="BN74" s="265"/>
      <c r="BO74" s="265"/>
      <c r="BP74" s="265"/>
      <c r="BQ74" s="262">
        <v>68</v>
      </c>
      <c r="BR74" s="267"/>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6"/>
    </row>
    <row r="75" spans="1:131" s="247" customFormat="1" ht="26.25" customHeight="1" x14ac:dyDescent="0.15">
      <c r="A75" s="261">
        <v>8</v>
      </c>
      <c r="B75" s="924" t="s">
        <v>593</v>
      </c>
      <c r="C75" s="925"/>
      <c r="D75" s="925"/>
      <c r="E75" s="925"/>
      <c r="F75" s="925"/>
      <c r="G75" s="925"/>
      <c r="H75" s="925"/>
      <c r="I75" s="925"/>
      <c r="J75" s="925"/>
      <c r="K75" s="925"/>
      <c r="L75" s="925"/>
      <c r="M75" s="925"/>
      <c r="N75" s="925"/>
      <c r="O75" s="925"/>
      <c r="P75" s="926"/>
      <c r="Q75" s="931">
        <v>202</v>
      </c>
      <c r="R75" s="932"/>
      <c r="S75" s="932"/>
      <c r="T75" s="932"/>
      <c r="U75" s="876"/>
      <c r="V75" s="933">
        <v>198</v>
      </c>
      <c r="W75" s="932"/>
      <c r="X75" s="932"/>
      <c r="Y75" s="932"/>
      <c r="Z75" s="876"/>
      <c r="AA75" s="933">
        <v>5</v>
      </c>
      <c r="AB75" s="932"/>
      <c r="AC75" s="932"/>
      <c r="AD75" s="932"/>
      <c r="AE75" s="876"/>
      <c r="AF75" s="933">
        <v>5</v>
      </c>
      <c r="AG75" s="932"/>
      <c r="AH75" s="932"/>
      <c r="AI75" s="932"/>
      <c r="AJ75" s="876"/>
      <c r="AK75" s="933">
        <v>5</v>
      </c>
      <c r="AL75" s="932"/>
      <c r="AM75" s="932"/>
      <c r="AN75" s="932"/>
      <c r="AO75" s="876"/>
      <c r="AP75" s="928" t="s">
        <v>583</v>
      </c>
      <c r="AQ75" s="877"/>
      <c r="AR75" s="877"/>
      <c r="AS75" s="877"/>
      <c r="AT75" s="877"/>
      <c r="AU75" s="928" t="s">
        <v>583</v>
      </c>
      <c r="AV75" s="877"/>
      <c r="AW75" s="877"/>
      <c r="AX75" s="877"/>
      <c r="AY75" s="877"/>
      <c r="AZ75" s="929"/>
      <c r="BA75" s="929"/>
      <c r="BB75" s="929"/>
      <c r="BC75" s="929"/>
      <c r="BD75" s="930"/>
      <c r="BE75" s="265"/>
      <c r="BF75" s="265"/>
      <c r="BG75" s="265"/>
      <c r="BH75" s="265"/>
      <c r="BI75" s="265"/>
      <c r="BJ75" s="265"/>
      <c r="BK75" s="265"/>
      <c r="BL75" s="265"/>
      <c r="BM75" s="265"/>
      <c r="BN75" s="265"/>
      <c r="BO75" s="265"/>
      <c r="BP75" s="265"/>
      <c r="BQ75" s="262">
        <v>69</v>
      </c>
      <c r="BR75" s="267"/>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6"/>
    </row>
    <row r="76" spans="1:131" s="247" customFormat="1" ht="26.25" customHeight="1" x14ac:dyDescent="0.15">
      <c r="A76" s="261">
        <v>9</v>
      </c>
      <c r="B76" s="924" t="s">
        <v>594</v>
      </c>
      <c r="C76" s="925"/>
      <c r="D76" s="925"/>
      <c r="E76" s="925"/>
      <c r="F76" s="925"/>
      <c r="G76" s="925"/>
      <c r="H76" s="925"/>
      <c r="I76" s="925"/>
      <c r="J76" s="925"/>
      <c r="K76" s="925"/>
      <c r="L76" s="925"/>
      <c r="M76" s="925"/>
      <c r="N76" s="925"/>
      <c r="O76" s="925"/>
      <c r="P76" s="926"/>
      <c r="Q76" s="931">
        <v>159644</v>
      </c>
      <c r="R76" s="932"/>
      <c r="S76" s="932"/>
      <c r="T76" s="932"/>
      <c r="U76" s="876"/>
      <c r="V76" s="933">
        <v>154242</v>
      </c>
      <c r="W76" s="932"/>
      <c r="X76" s="932"/>
      <c r="Y76" s="932"/>
      <c r="Z76" s="876"/>
      <c r="AA76" s="933">
        <f>+Q76-V76</f>
        <v>5402</v>
      </c>
      <c r="AB76" s="932"/>
      <c r="AC76" s="932"/>
      <c r="AD76" s="932"/>
      <c r="AE76" s="876"/>
      <c r="AF76" s="933">
        <v>5402</v>
      </c>
      <c r="AG76" s="932"/>
      <c r="AH76" s="932"/>
      <c r="AI76" s="932"/>
      <c r="AJ76" s="876"/>
      <c r="AK76" s="933">
        <v>529</v>
      </c>
      <c r="AL76" s="932"/>
      <c r="AM76" s="932"/>
      <c r="AN76" s="932"/>
      <c r="AO76" s="876"/>
      <c r="AP76" s="928" t="s">
        <v>583</v>
      </c>
      <c r="AQ76" s="877"/>
      <c r="AR76" s="877"/>
      <c r="AS76" s="877"/>
      <c r="AT76" s="877"/>
      <c r="AU76" s="928" t="s">
        <v>583</v>
      </c>
      <c r="AV76" s="877"/>
      <c r="AW76" s="877"/>
      <c r="AX76" s="877"/>
      <c r="AY76" s="877"/>
      <c r="AZ76" s="929"/>
      <c r="BA76" s="929"/>
      <c r="BB76" s="929"/>
      <c r="BC76" s="929"/>
      <c r="BD76" s="930"/>
      <c r="BE76" s="265"/>
      <c r="BF76" s="265"/>
      <c r="BG76" s="265"/>
      <c r="BH76" s="265"/>
      <c r="BI76" s="265"/>
      <c r="BJ76" s="265"/>
      <c r="BK76" s="265"/>
      <c r="BL76" s="265"/>
      <c r="BM76" s="265"/>
      <c r="BN76" s="265"/>
      <c r="BO76" s="265"/>
      <c r="BP76" s="265"/>
      <c r="BQ76" s="262">
        <v>70</v>
      </c>
      <c r="BR76" s="267"/>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6"/>
    </row>
    <row r="77" spans="1:131" s="247" customFormat="1" ht="26.25" customHeight="1" x14ac:dyDescent="0.15">
      <c r="A77" s="261">
        <v>10</v>
      </c>
      <c r="B77" s="924"/>
      <c r="C77" s="925"/>
      <c r="D77" s="925"/>
      <c r="E77" s="925"/>
      <c r="F77" s="925"/>
      <c r="G77" s="925"/>
      <c r="H77" s="925"/>
      <c r="I77" s="925"/>
      <c r="J77" s="925"/>
      <c r="K77" s="925"/>
      <c r="L77" s="925"/>
      <c r="M77" s="925"/>
      <c r="N77" s="925"/>
      <c r="O77" s="925"/>
      <c r="P77" s="926"/>
      <c r="Q77" s="931"/>
      <c r="R77" s="932"/>
      <c r="S77" s="932"/>
      <c r="T77" s="932"/>
      <c r="U77" s="876"/>
      <c r="V77" s="933"/>
      <c r="W77" s="932"/>
      <c r="X77" s="932"/>
      <c r="Y77" s="932"/>
      <c r="Z77" s="876"/>
      <c r="AA77" s="933"/>
      <c r="AB77" s="932"/>
      <c r="AC77" s="932"/>
      <c r="AD77" s="932"/>
      <c r="AE77" s="876"/>
      <c r="AF77" s="933"/>
      <c r="AG77" s="932"/>
      <c r="AH77" s="932"/>
      <c r="AI77" s="932"/>
      <c r="AJ77" s="876"/>
      <c r="AK77" s="933"/>
      <c r="AL77" s="932"/>
      <c r="AM77" s="932"/>
      <c r="AN77" s="932"/>
      <c r="AO77" s="876"/>
      <c r="AP77" s="933"/>
      <c r="AQ77" s="932"/>
      <c r="AR77" s="932"/>
      <c r="AS77" s="932"/>
      <c r="AT77" s="876"/>
      <c r="AU77" s="933"/>
      <c r="AV77" s="932"/>
      <c r="AW77" s="932"/>
      <c r="AX77" s="932"/>
      <c r="AY77" s="876"/>
      <c r="AZ77" s="929"/>
      <c r="BA77" s="929"/>
      <c r="BB77" s="929"/>
      <c r="BC77" s="929"/>
      <c r="BD77" s="930"/>
      <c r="BE77" s="265"/>
      <c r="BF77" s="265"/>
      <c r="BG77" s="265"/>
      <c r="BH77" s="265"/>
      <c r="BI77" s="265"/>
      <c r="BJ77" s="265"/>
      <c r="BK77" s="265"/>
      <c r="BL77" s="265"/>
      <c r="BM77" s="265"/>
      <c r="BN77" s="265"/>
      <c r="BO77" s="265"/>
      <c r="BP77" s="265"/>
      <c r="BQ77" s="262">
        <v>71</v>
      </c>
      <c r="BR77" s="267"/>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6"/>
    </row>
    <row r="78" spans="1:131" s="247" customFormat="1" ht="26.25" customHeight="1" x14ac:dyDescent="0.15">
      <c r="A78" s="261">
        <v>11</v>
      </c>
      <c r="B78" s="924"/>
      <c r="C78" s="925"/>
      <c r="D78" s="925"/>
      <c r="E78" s="925"/>
      <c r="F78" s="925"/>
      <c r="G78" s="925"/>
      <c r="H78" s="925"/>
      <c r="I78" s="925"/>
      <c r="J78" s="925"/>
      <c r="K78" s="925"/>
      <c r="L78" s="925"/>
      <c r="M78" s="925"/>
      <c r="N78" s="925"/>
      <c r="O78" s="925"/>
      <c r="P78" s="926"/>
      <c r="Q78" s="927"/>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9"/>
      <c r="BA78" s="929"/>
      <c r="BB78" s="929"/>
      <c r="BC78" s="929"/>
      <c r="BD78" s="930"/>
      <c r="BE78" s="265"/>
      <c r="BF78" s="265"/>
      <c r="BG78" s="265"/>
      <c r="BH78" s="265"/>
      <c r="BI78" s="265"/>
      <c r="BJ78" s="268"/>
      <c r="BK78" s="268"/>
      <c r="BL78" s="268"/>
      <c r="BM78" s="268"/>
      <c r="BN78" s="268"/>
      <c r="BO78" s="265"/>
      <c r="BP78" s="265"/>
      <c r="BQ78" s="262">
        <v>72</v>
      </c>
      <c r="BR78" s="267"/>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6"/>
    </row>
    <row r="79" spans="1:131" s="247" customFormat="1" ht="26.25" customHeight="1" x14ac:dyDescent="0.15">
      <c r="A79" s="261">
        <v>12</v>
      </c>
      <c r="B79" s="924"/>
      <c r="C79" s="925"/>
      <c r="D79" s="925"/>
      <c r="E79" s="925"/>
      <c r="F79" s="925"/>
      <c r="G79" s="925"/>
      <c r="H79" s="925"/>
      <c r="I79" s="925"/>
      <c r="J79" s="925"/>
      <c r="K79" s="925"/>
      <c r="L79" s="925"/>
      <c r="M79" s="925"/>
      <c r="N79" s="925"/>
      <c r="O79" s="925"/>
      <c r="P79" s="926"/>
      <c r="Q79" s="927"/>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9"/>
      <c r="BA79" s="929"/>
      <c r="BB79" s="929"/>
      <c r="BC79" s="929"/>
      <c r="BD79" s="930"/>
      <c r="BE79" s="265"/>
      <c r="BF79" s="265"/>
      <c r="BG79" s="265"/>
      <c r="BH79" s="265"/>
      <c r="BI79" s="265"/>
      <c r="BJ79" s="268"/>
      <c r="BK79" s="268"/>
      <c r="BL79" s="268"/>
      <c r="BM79" s="268"/>
      <c r="BN79" s="268"/>
      <c r="BO79" s="265"/>
      <c r="BP79" s="265"/>
      <c r="BQ79" s="262">
        <v>73</v>
      </c>
      <c r="BR79" s="267"/>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6"/>
    </row>
    <row r="80" spans="1:131" s="247" customFormat="1" ht="26.25" customHeight="1" x14ac:dyDescent="0.15">
      <c r="A80" s="261">
        <v>13</v>
      </c>
      <c r="B80" s="924"/>
      <c r="C80" s="925"/>
      <c r="D80" s="925"/>
      <c r="E80" s="925"/>
      <c r="F80" s="925"/>
      <c r="G80" s="925"/>
      <c r="H80" s="925"/>
      <c r="I80" s="925"/>
      <c r="J80" s="925"/>
      <c r="K80" s="925"/>
      <c r="L80" s="925"/>
      <c r="M80" s="925"/>
      <c r="N80" s="925"/>
      <c r="O80" s="925"/>
      <c r="P80" s="926"/>
      <c r="Q80" s="927"/>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9"/>
      <c r="BA80" s="929"/>
      <c r="BB80" s="929"/>
      <c r="BC80" s="929"/>
      <c r="BD80" s="930"/>
      <c r="BE80" s="265"/>
      <c r="BF80" s="265"/>
      <c r="BG80" s="265"/>
      <c r="BH80" s="265"/>
      <c r="BI80" s="265"/>
      <c r="BJ80" s="265"/>
      <c r="BK80" s="265"/>
      <c r="BL80" s="265"/>
      <c r="BM80" s="265"/>
      <c r="BN80" s="265"/>
      <c r="BO80" s="265"/>
      <c r="BP80" s="265"/>
      <c r="BQ80" s="262">
        <v>74</v>
      </c>
      <c r="BR80" s="267"/>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6"/>
    </row>
    <row r="81" spans="1:131" s="247" customFormat="1" ht="26.25" customHeight="1" x14ac:dyDescent="0.15">
      <c r="A81" s="261">
        <v>14</v>
      </c>
      <c r="B81" s="924"/>
      <c r="C81" s="925"/>
      <c r="D81" s="925"/>
      <c r="E81" s="925"/>
      <c r="F81" s="925"/>
      <c r="G81" s="925"/>
      <c r="H81" s="925"/>
      <c r="I81" s="925"/>
      <c r="J81" s="925"/>
      <c r="K81" s="925"/>
      <c r="L81" s="925"/>
      <c r="M81" s="925"/>
      <c r="N81" s="925"/>
      <c r="O81" s="925"/>
      <c r="P81" s="926"/>
      <c r="Q81" s="927"/>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9"/>
      <c r="BA81" s="929"/>
      <c r="BB81" s="929"/>
      <c r="BC81" s="929"/>
      <c r="BD81" s="930"/>
      <c r="BE81" s="265"/>
      <c r="BF81" s="265"/>
      <c r="BG81" s="265"/>
      <c r="BH81" s="265"/>
      <c r="BI81" s="265"/>
      <c r="BJ81" s="265"/>
      <c r="BK81" s="265"/>
      <c r="BL81" s="265"/>
      <c r="BM81" s="265"/>
      <c r="BN81" s="265"/>
      <c r="BO81" s="265"/>
      <c r="BP81" s="265"/>
      <c r="BQ81" s="262">
        <v>75</v>
      </c>
      <c r="BR81" s="267"/>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6"/>
    </row>
    <row r="82" spans="1:131" s="247" customFormat="1" ht="26.25" customHeight="1" x14ac:dyDescent="0.15">
      <c r="A82" s="261">
        <v>15</v>
      </c>
      <c r="B82" s="924"/>
      <c r="C82" s="925"/>
      <c r="D82" s="925"/>
      <c r="E82" s="925"/>
      <c r="F82" s="925"/>
      <c r="G82" s="925"/>
      <c r="H82" s="925"/>
      <c r="I82" s="925"/>
      <c r="J82" s="925"/>
      <c r="K82" s="925"/>
      <c r="L82" s="925"/>
      <c r="M82" s="925"/>
      <c r="N82" s="925"/>
      <c r="O82" s="925"/>
      <c r="P82" s="926"/>
      <c r="Q82" s="927"/>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9"/>
      <c r="BA82" s="929"/>
      <c r="BB82" s="929"/>
      <c r="BC82" s="929"/>
      <c r="BD82" s="930"/>
      <c r="BE82" s="265"/>
      <c r="BF82" s="265"/>
      <c r="BG82" s="265"/>
      <c r="BH82" s="265"/>
      <c r="BI82" s="265"/>
      <c r="BJ82" s="265"/>
      <c r="BK82" s="265"/>
      <c r="BL82" s="265"/>
      <c r="BM82" s="265"/>
      <c r="BN82" s="265"/>
      <c r="BO82" s="265"/>
      <c r="BP82" s="265"/>
      <c r="BQ82" s="262">
        <v>76</v>
      </c>
      <c r="BR82" s="267"/>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6"/>
    </row>
    <row r="83" spans="1:131" s="247" customFormat="1" ht="26.25" customHeight="1" x14ac:dyDescent="0.15">
      <c r="A83" s="261">
        <v>16</v>
      </c>
      <c r="B83" s="924"/>
      <c r="C83" s="925"/>
      <c r="D83" s="925"/>
      <c r="E83" s="925"/>
      <c r="F83" s="925"/>
      <c r="G83" s="925"/>
      <c r="H83" s="925"/>
      <c r="I83" s="925"/>
      <c r="J83" s="925"/>
      <c r="K83" s="925"/>
      <c r="L83" s="925"/>
      <c r="M83" s="925"/>
      <c r="N83" s="925"/>
      <c r="O83" s="925"/>
      <c r="P83" s="926"/>
      <c r="Q83" s="927"/>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9"/>
      <c r="BA83" s="929"/>
      <c r="BB83" s="929"/>
      <c r="BC83" s="929"/>
      <c r="BD83" s="930"/>
      <c r="BE83" s="265"/>
      <c r="BF83" s="265"/>
      <c r="BG83" s="265"/>
      <c r="BH83" s="265"/>
      <c r="BI83" s="265"/>
      <c r="BJ83" s="265"/>
      <c r="BK83" s="265"/>
      <c r="BL83" s="265"/>
      <c r="BM83" s="265"/>
      <c r="BN83" s="265"/>
      <c r="BO83" s="265"/>
      <c r="BP83" s="265"/>
      <c r="BQ83" s="262">
        <v>77</v>
      </c>
      <c r="BR83" s="267"/>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6"/>
    </row>
    <row r="84" spans="1:131" s="247" customFormat="1" ht="26.25" customHeight="1" x14ac:dyDescent="0.15">
      <c r="A84" s="261">
        <v>17</v>
      </c>
      <c r="B84" s="924"/>
      <c r="C84" s="925"/>
      <c r="D84" s="925"/>
      <c r="E84" s="925"/>
      <c r="F84" s="925"/>
      <c r="G84" s="925"/>
      <c r="H84" s="925"/>
      <c r="I84" s="925"/>
      <c r="J84" s="925"/>
      <c r="K84" s="925"/>
      <c r="L84" s="925"/>
      <c r="M84" s="925"/>
      <c r="N84" s="925"/>
      <c r="O84" s="925"/>
      <c r="P84" s="926"/>
      <c r="Q84" s="927"/>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9"/>
      <c r="BA84" s="929"/>
      <c r="BB84" s="929"/>
      <c r="BC84" s="929"/>
      <c r="BD84" s="930"/>
      <c r="BE84" s="265"/>
      <c r="BF84" s="265"/>
      <c r="BG84" s="265"/>
      <c r="BH84" s="265"/>
      <c r="BI84" s="265"/>
      <c r="BJ84" s="265"/>
      <c r="BK84" s="265"/>
      <c r="BL84" s="265"/>
      <c r="BM84" s="265"/>
      <c r="BN84" s="265"/>
      <c r="BO84" s="265"/>
      <c r="BP84" s="265"/>
      <c r="BQ84" s="262">
        <v>78</v>
      </c>
      <c r="BR84" s="267"/>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6"/>
    </row>
    <row r="85" spans="1:131" s="247" customFormat="1" ht="26.25" customHeight="1" x14ac:dyDescent="0.15">
      <c r="A85" s="261">
        <v>18</v>
      </c>
      <c r="B85" s="924"/>
      <c r="C85" s="925"/>
      <c r="D85" s="925"/>
      <c r="E85" s="925"/>
      <c r="F85" s="925"/>
      <c r="G85" s="925"/>
      <c r="H85" s="925"/>
      <c r="I85" s="925"/>
      <c r="J85" s="925"/>
      <c r="K85" s="925"/>
      <c r="L85" s="925"/>
      <c r="M85" s="925"/>
      <c r="N85" s="925"/>
      <c r="O85" s="925"/>
      <c r="P85" s="926"/>
      <c r="Q85" s="927"/>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9"/>
      <c r="BA85" s="929"/>
      <c r="BB85" s="929"/>
      <c r="BC85" s="929"/>
      <c r="BD85" s="930"/>
      <c r="BE85" s="265"/>
      <c r="BF85" s="265"/>
      <c r="BG85" s="265"/>
      <c r="BH85" s="265"/>
      <c r="BI85" s="265"/>
      <c r="BJ85" s="265"/>
      <c r="BK85" s="265"/>
      <c r="BL85" s="265"/>
      <c r="BM85" s="265"/>
      <c r="BN85" s="265"/>
      <c r="BO85" s="265"/>
      <c r="BP85" s="265"/>
      <c r="BQ85" s="262">
        <v>79</v>
      </c>
      <c r="BR85" s="267"/>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6"/>
    </row>
    <row r="86" spans="1:131" s="247" customFormat="1" ht="26.25" customHeight="1" x14ac:dyDescent="0.15">
      <c r="A86" s="261">
        <v>19</v>
      </c>
      <c r="B86" s="924"/>
      <c r="C86" s="925"/>
      <c r="D86" s="925"/>
      <c r="E86" s="925"/>
      <c r="F86" s="925"/>
      <c r="G86" s="925"/>
      <c r="H86" s="925"/>
      <c r="I86" s="925"/>
      <c r="J86" s="925"/>
      <c r="K86" s="925"/>
      <c r="L86" s="925"/>
      <c r="M86" s="925"/>
      <c r="N86" s="925"/>
      <c r="O86" s="925"/>
      <c r="P86" s="926"/>
      <c r="Q86" s="927"/>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9"/>
      <c r="BA86" s="929"/>
      <c r="BB86" s="929"/>
      <c r="BC86" s="929"/>
      <c r="BD86" s="930"/>
      <c r="BE86" s="265"/>
      <c r="BF86" s="265"/>
      <c r="BG86" s="265"/>
      <c r="BH86" s="265"/>
      <c r="BI86" s="265"/>
      <c r="BJ86" s="265"/>
      <c r="BK86" s="265"/>
      <c r="BL86" s="265"/>
      <c r="BM86" s="265"/>
      <c r="BN86" s="265"/>
      <c r="BO86" s="265"/>
      <c r="BP86" s="265"/>
      <c r="BQ86" s="262">
        <v>80</v>
      </c>
      <c r="BR86" s="267"/>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6"/>
    </row>
    <row r="87" spans="1:131" s="247" customFormat="1" ht="26.25" customHeight="1" x14ac:dyDescent="0.15">
      <c r="A87" s="269">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5"/>
      <c r="BF87" s="265"/>
      <c r="BG87" s="265"/>
      <c r="BH87" s="265"/>
      <c r="BI87" s="265"/>
      <c r="BJ87" s="265"/>
      <c r="BK87" s="265"/>
      <c r="BL87" s="265"/>
      <c r="BM87" s="265"/>
      <c r="BN87" s="265"/>
      <c r="BO87" s="265"/>
      <c r="BP87" s="265"/>
      <c r="BQ87" s="262">
        <v>81</v>
      </c>
      <c r="BR87" s="267"/>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6"/>
    </row>
    <row r="88" spans="1:131" s="247" customFormat="1" ht="26.25" customHeight="1" thickBot="1" x14ac:dyDescent="0.2">
      <c r="A88" s="264" t="s">
        <v>391</v>
      </c>
      <c r="B88" s="834" t="s">
        <v>423</v>
      </c>
      <c r="C88" s="835"/>
      <c r="D88" s="835"/>
      <c r="E88" s="835"/>
      <c r="F88" s="835"/>
      <c r="G88" s="835"/>
      <c r="H88" s="835"/>
      <c r="I88" s="835"/>
      <c r="J88" s="835"/>
      <c r="K88" s="835"/>
      <c r="L88" s="835"/>
      <c r="M88" s="835"/>
      <c r="N88" s="835"/>
      <c r="O88" s="835"/>
      <c r="P88" s="836"/>
      <c r="Q88" s="888"/>
      <c r="R88" s="889"/>
      <c r="S88" s="889"/>
      <c r="T88" s="889"/>
      <c r="U88" s="889"/>
      <c r="V88" s="889"/>
      <c r="W88" s="889"/>
      <c r="X88" s="889"/>
      <c r="Y88" s="889"/>
      <c r="Z88" s="889"/>
      <c r="AA88" s="889"/>
      <c r="AB88" s="889"/>
      <c r="AC88" s="889"/>
      <c r="AD88" s="889"/>
      <c r="AE88" s="889"/>
      <c r="AF88" s="892">
        <f>+AF76+AF75+AF74+AF73+AF72+AF71+AF70+AF69+AF68</f>
        <v>5465</v>
      </c>
      <c r="AG88" s="892"/>
      <c r="AH88" s="892"/>
      <c r="AI88" s="892"/>
      <c r="AJ88" s="892"/>
      <c r="AK88" s="889"/>
      <c r="AL88" s="889"/>
      <c r="AM88" s="889"/>
      <c r="AN88" s="889"/>
      <c r="AO88" s="889"/>
      <c r="AP88" s="892">
        <f>+AP74</f>
        <v>388</v>
      </c>
      <c r="AQ88" s="892"/>
      <c r="AR88" s="892"/>
      <c r="AS88" s="892"/>
      <c r="AT88" s="892"/>
      <c r="AU88" s="892">
        <f>+AU74</f>
        <v>19</v>
      </c>
      <c r="AV88" s="892"/>
      <c r="AW88" s="892"/>
      <c r="AX88" s="892"/>
      <c r="AY88" s="892"/>
      <c r="AZ88" s="897"/>
      <c r="BA88" s="897"/>
      <c r="BB88" s="897"/>
      <c r="BC88" s="897"/>
      <c r="BD88" s="898"/>
      <c r="BE88" s="265"/>
      <c r="BF88" s="265"/>
      <c r="BG88" s="265"/>
      <c r="BH88" s="265"/>
      <c r="BI88" s="265"/>
      <c r="BJ88" s="265"/>
      <c r="BK88" s="265"/>
      <c r="BL88" s="265"/>
      <c r="BM88" s="265"/>
      <c r="BN88" s="265"/>
      <c r="BO88" s="265"/>
      <c r="BP88" s="265"/>
      <c r="BQ88" s="262">
        <v>82</v>
      </c>
      <c r="BR88" s="267"/>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4" t="s">
        <v>424</v>
      </c>
      <c r="BS102" s="835"/>
      <c r="BT102" s="835"/>
      <c r="BU102" s="835"/>
      <c r="BV102" s="835"/>
      <c r="BW102" s="835"/>
      <c r="BX102" s="835"/>
      <c r="BY102" s="835"/>
      <c r="BZ102" s="835"/>
      <c r="CA102" s="835"/>
      <c r="CB102" s="835"/>
      <c r="CC102" s="835"/>
      <c r="CD102" s="835"/>
      <c r="CE102" s="835"/>
      <c r="CF102" s="835"/>
      <c r="CG102" s="836"/>
      <c r="CH102" s="941"/>
      <c r="CI102" s="942"/>
      <c r="CJ102" s="942"/>
      <c r="CK102" s="942"/>
      <c r="CL102" s="943"/>
      <c r="CM102" s="941"/>
      <c r="CN102" s="942"/>
      <c r="CO102" s="942"/>
      <c r="CP102" s="942"/>
      <c r="CQ102" s="943"/>
      <c r="CR102" s="944">
        <f>+CR7+CR8+CR9+CR10</f>
        <v>1034</v>
      </c>
      <c r="CS102" s="900"/>
      <c r="CT102" s="900"/>
      <c r="CU102" s="900"/>
      <c r="CV102" s="945"/>
      <c r="CW102" s="944">
        <f>+CW7</f>
        <v>40</v>
      </c>
      <c r="CX102" s="900"/>
      <c r="CY102" s="900"/>
      <c r="CZ102" s="900"/>
      <c r="DA102" s="945"/>
      <c r="DB102" s="944">
        <f>+DB10+DB9</f>
        <v>72</v>
      </c>
      <c r="DC102" s="900"/>
      <c r="DD102" s="900"/>
      <c r="DE102" s="900"/>
      <c r="DF102" s="945"/>
      <c r="DG102" s="946" t="s">
        <v>602</v>
      </c>
      <c r="DH102" s="900"/>
      <c r="DI102" s="900"/>
      <c r="DJ102" s="900"/>
      <c r="DK102" s="945"/>
      <c r="DL102" s="946" t="s">
        <v>602</v>
      </c>
      <c r="DM102" s="900"/>
      <c r="DN102" s="900"/>
      <c r="DO102" s="900"/>
      <c r="DP102" s="945"/>
      <c r="DQ102" s="944">
        <f>+DQ10</f>
        <v>4</v>
      </c>
      <c r="DR102" s="900"/>
      <c r="DS102" s="900"/>
      <c r="DT102" s="900"/>
      <c r="DU102" s="945"/>
      <c r="DV102" s="969"/>
      <c r="DW102" s="970"/>
      <c r="DX102" s="970"/>
      <c r="DY102" s="970"/>
      <c r="DZ102" s="97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2" t="s">
        <v>425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3" t="s">
        <v>426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4" t="s">
        <v>429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46" customFormat="1" ht="26.25" customHeight="1" x14ac:dyDescent="0.15">
      <c r="A109" s="967" t="s">
        <v>431</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47" t="s">
        <v>432</v>
      </c>
      <c r="AB109" s="948"/>
      <c r="AC109" s="948"/>
      <c r="AD109" s="948"/>
      <c r="AE109" s="949"/>
      <c r="AF109" s="947" t="s">
        <v>309</v>
      </c>
      <c r="AG109" s="948"/>
      <c r="AH109" s="948"/>
      <c r="AI109" s="948"/>
      <c r="AJ109" s="949"/>
      <c r="AK109" s="947" t="s">
        <v>308</v>
      </c>
      <c r="AL109" s="948"/>
      <c r="AM109" s="948"/>
      <c r="AN109" s="948"/>
      <c r="AO109" s="949"/>
      <c r="AP109" s="947" t="s">
        <v>433</v>
      </c>
      <c r="AQ109" s="948"/>
      <c r="AR109" s="948"/>
      <c r="AS109" s="948"/>
      <c r="AT109" s="950"/>
      <c r="AU109" s="967" t="s">
        <v>431</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47" t="s">
        <v>432</v>
      </c>
      <c r="BR109" s="948"/>
      <c r="BS109" s="948"/>
      <c r="BT109" s="948"/>
      <c r="BU109" s="949"/>
      <c r="BV109" s="947" t="s">
        <v>309</v>
      </c>
      <c r="BW109" s="948"/>
      <c r="BX109" s="948"/>
      <c r="BY109" s="948"/>
      <c r="BZ109" s="949"/>
      <c r="CA109" s="947" t="s">
        <v>308</v>
      </c>
      <c r="CB109" s="948"/>
      <c r="CC109" s="948"/>
      <c r="CD109" s="948"/>
      <c r="CE109" s="949"/>
      <c r="CF109" s="968" t="s">
        <v>433</v>
      </c>
      <c r="CG109" s="968"/>
      <c r="CH109" s="968"/>
      <c r="CI109" s="968"/>
      <c r="CJ109" s="968"/>
      <c r="CK109" s="947" t="s">
        <v>434</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47" t="s">
        <v>432</v>
      </c>
      <c r="DH109" s="948"/>
      <c r="DI109" s="948"/>
      <c r="DJ109" s="948"/>
      <c r="DK109" s="949"/>
      <c r="DL109" s="947" t="s">
        <v>309</v>
      </c>
      <c r="DM109" s="948"/>
      <c r="DN109" s="948"/>
      <c r="DO109" s="948"/>
      <c r="DP109" s="949"/>
      <c r="DQ109" s="947" t="s">
        <v>308</v>
      </c>
      <c r="DR109" s="948"/>
      <c r="DS109" s="948"/>
      <c r="DT109" s="948"/>
      <c r="DU109" s="949"/>
      <c r="DV109" s="947" t="s">
        <v>433</v>
      </c>
      <c r="DW109" s="948"/>
      <c r="DX109" s="948"/>
      <c r="DY109" s="948"/>
      <c r="DZ109" s="950"/>
    </row>
    <row r="110" spans="1:131" s="246" customFormat="1" ht="26.25" customHeight="1" x14ac:dyDescent="0.15">
      <c r="A110" s="951" t="s">
        <v>435</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54">
        <v>390989</v>
      </c>
      <c r="AB110" s="955"/>
      <c r="AC110" s="955"/>
      <c r="AD110" s="955"/>
      <c r="AE110" s="956"/>
      <c r="AF110" s="957">
        <v>328781</v>
      </c>
      <c r="AG110" s="955"/>
      <c r="AH110" s="955"/>
      <c r="AI110" s="955"/>
      <c r="AJ110" s="956"/>
      <c r="AK110" s="957">
        <v>304651</v>
      </c>
      <c r="AL110" s="955"/>
      <c r="AM110" s="955"/>
      <c r="AN110" s="955"/>
      <c r="AO110" s="956"/>
      <c r="AP110" s="958">
        <v>20.2</v>
      </c>
      <c r="AQ110" s="959"/>
      <c r="AR110" s="959"/>
      <c r="AS110" s="959"/>
      <c r="AT110" s="960"/>
      <c r="AU110" s="961" t="s">
        <v>73</v>
      </c>
      <c r="AV110" s="962"/>
      <c r="AW110" s="962"/>
      <c r="AX110" s="962"/>
      <c r="AY110" s="962"/>
      <c r="AZ110" s="1003" t="s">
        <v>436</v>
      </c>
      <c r="BA110" s="952"/>
      <c r="BB110" s="952"/>
      <c r="BC110" s="952"/>
      <c r="BD110" s="952"/>
      <c r="BE110" s="952"/>
      <c r="BF110" s="952"/>
      <c r="BG110" s="952"/>
      <c r="BH110" s="952"/>
      <c r="BI110" s="952"/>
      <c r="BJ110" s="952"/>
      <c r="BK110" s="952"/>
      <c r="BL110" s="952"/>
      <c r="BM110" s="952"/>
      <c r="BN110" s="952"/>
      <c r="BO110" s="952"/>
      <c r="BP110" s="953"/>
      <c r="BQ110" s="989">
        <v>2863754</v>
      </c>
      <c r="BR110" s="990"/>
      <c r="BS110" s="990"/>
      <c r="BT110" s="990"/>
      <c r="BU110" s="990"/>
      <c r="BV110" s="990">
        <v>2951032</v>
      </c>
      <c r="BW110" s="990"/>
      <c r="BX110" s="990"/>
      <c r="BY110" s="990"/>
      <c r="BZ110" s="990"/>
      <c r="CA110" s="990">
        <v>2964274</v>
      </c>
      <c r="CB110" s="990"/>
      <c r="CC110" s="990"/>
      <c r="CD110" s="990"/>
      <c r="CE110" s="990"/>
      <c r="CF110" s="1004">
        <v>196.4</v>
      </c>
      <c r="CG110" s="1005"/>
      <c r="CH110" s="1005"/>
      <c r="CI110" s="1005"/>
      <c r="CJ110" s="1005"/>
      <c r="CK110" s="1006" t="s">
        <v>437</v>
      </c>
      <c r="CL110" s="1007"/>
      <c r="CM110" s="986" t="s">
        <v>438</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414</v>
      </c>
      <c r="DH110" s="990"/>
      <c r="DI110" s="990"/>
      <c r="DJ110" s="990"/>
      <c r="DK110" s="990"/>
      <c r="DL110" s="990" t="s">
        <v>414</v>
      </c>
      <c r="DM110" s="990"/>
      <c r="DN110" s="990"/>
      <c r="DO110" s="990"/>
      <c r="DP110" s="990"/>
      <c r="DQ110" s="990" t="s">
        <v>414</v>
      </c>
      <c r="DR110" s="990"/>
      <c r="DS110" s="990"/>
      <c r="DT110" s="990"/>
      <c r="DU110" s="990"/>
      <c r="DV110" s="991" t="s">
        <v>439</v>
      </c>
      <c r="DW110" s="991"/>
      <c r="DX110" s="991"/>
      <c r="DY110" s="991"/>
      <c r="DZ110" s="992"/>
    </row>
    <row r="111" spans="1:131" s="246" customFormat="1" ht="26.25" customHeight="1" x14ac:dyDescent="0.15">
      <c r="A111" s="993" t="s">
        <v>440</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414</v>
      </c>
      <c r="AB111" s="997"/>
      <c r="AC111" s="997"/>
      <c r="AD111" s="997"/>
      <c r="AE111" s="998"/>
      <c r="AF111" s="999" t="s">
        <v>414</v>
      </c>
      <c r="AG111" s="997"/>
      <c r="AH111" s="997"/>
      <c r="AI111" s="997"/>
      <c r="AJ111" s="998"/>
      <c r="AK111" s="999" t="s">
        <v>414</v>
      </c>
      <c r="AL111" s="997"/>
      <c r="AM111" s="997"/>
      <c r="AN111" s="997"/>
      <c r="AO111" s="998"/>
      <c r="AP111" s="1000" t="s">
        <v>414</v>
      </c>
      <c r="AQ111" s="1001"/>
      <c r="AR111" s="1001"/>
      <c r="AS111" s="1001"/>
      <c r="AT111" s="1002"/>
      <c r="AU111" s="963"/>
      <c r="AV111" s="964"/>
      <c r="AW111" s="964"/>
      <c r="AX111" s="964"/>
      <c r="AY111" s="964"/>
      <c r="AZ111" s="1012" t="s">
        <v>441</v>
      </c>
      <c r="BA111" s="1013"/>
      <c r="BB111" s="1013"/>
      <c r="BC111" s="1013"/>
      <c r="BD111" s="1013"/>
      <c r="BE111" s="1013"/>
      <c r="BF111" s="1013"/>
      <c r="BG111" s="1013"/>
      <c r="BH111" s="1013"/>
      <c r="BI111" s="1013"/>
      <c r="BJ111" s="1013"/>
      <c r="BK111" s="1013"/>
      <c r="BL111" s="1013"/>
      <c r="BM111" s="1013"/>
      <c r="BN111" s="1013"/>
      <c r="BO111" s="1013"/>
      <c r="BP111" s="1014"/>
      <c r="BQ111" s="982">
        <v>72923</v>
      </c>
      <c r="BR111" s="983"/>
      <c r="BS111" s="983"/>
      <c r="BT111" s="983"/>
      <c r="BU111" s="983"/>
      <c r="BV111" s="983">
        <v>60784</v>
      </c>
      <c r="BW111" s="983"/>
      <c r="BX111" s="983"/>
      <c r="BY111" s="983"/>
      <c r="BZ111" s="983"/>
      <c r="CA111" s="983">
        <v>49992</v>
      </c>
      <c r="CB111" s="983"/>
      <c r="CC111" s="983"/>
      <c r="CD111" s="983"/>
      <c r="CE111" s="983"/>
      <c r="CF111" s="977">
        <v>3.3</v>
      </c>
      <c r="CG111" s="978"/>
      <c r="CH111" s="978"/>
      <c r="CI111" s="978"/>
      <c r="CJ111" s="978"/>
      <c r="CK111" s="1008"/>
      <c r="CL111" s="1009"/>
      <c r="CM111" s="979" t="s">
        <v>442</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393</v>
      </c>
      <c r="DH111" s="983"/>
      <c r="DI111" s="983"/>
      <c r="DJ111" s="983"/>
      <c r="DK111" s="983"/>
      <c r="DL111" s="983" t="s">
        <v>238</v>
      </c>
      <c r="DM111" s="983"/>
      <c r="DN111" s="983"/>
      <c r="DO111" s="983"/>
      <c r="DP111" s="983"/>
      <c r="DQ111" s="983" t="s">
        <v>443</v>
      </c>
      <c r="DR111" s="983"/>
      <c r="DS111" s="983"/>
      <c r="DT111" s="983"/>
      <c r="DU111" s="983"/>
      <c r="DV111" s="984" t="s">
        <v>238</v>
      </c>
      <c r="DW111" s="984"/>
      <c r="DX111" s="984"/>
      <c r="DY111" s="984"/>
      <c r="DZ111" s="985"/>
    </row>
    <row r="112" spans="1:131" s="246" customFormat="1" ht="26.25" customHeight="1" x14ac:dyDescent="0.15">
      <c r="A112" s="1015" t="s">
        <v>444</v>
      </c>
      <c r="B112" s="1016"/>
      <c r="C112" s="1013" t="s">
        <v>445</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238</v>
      </c>
      <c r="AB112" s="1022"/>
      <c r="AC112" s="1022"/>
      <c r="AD112" s="1022"/>
      <c r="AE112" s="1023"/>
      <c r="AF112" s="1024" t="s">
        <v>238</v>
      </c>
      <c r="AG112" s="1022"/>
      <c r="AH112" s="1022"/>
      <c r="AI112" s="1022"/>
      <c r="AJ112" s="1023"/>
      <c r="AK112" s="1024" t="s">
        <v>393</v>
      </c>
      <c r="AL112" s="1022"/>
      <c r="AM112" s="1022"/>
      <c r="AN112" s="1022"/>
      <c r="AO112" s="1023"/>
      <c r="AP112" s="1025" t="s">
        <v>443</v>
      </c>
      <c r="AQ112" s="1026"/>
      <c r="AR112" s="1026"/>
      <c r="AS112" s="1026"/>
      <c r="AT112" s="1027"/>
      <c r="AU112" s="963"/>
      <c r="AV112" s="964"/>
      <c r="AW112" s="964"/>
      <c r="AX112" s="964"/>
      <c r="AY112" s="964"/>
      <c r="AZ112" s="1012" t="s">
        <v>446</v>
      </c>
      <c r="BA112" s="1013"/>
      <c r="BB112" s="1013"/>
      <c r="BC112" s="1013"/>
      <c r="BD112" s="1013"/>
      <c r="BE112" s="1013"/>
      <c r="BF112" s="1013"/>
      <c r="BG112" s="1013"/>
      <c r="BH112" s="1013"/>
      <c r="BI112" s="1013"/>
      <c r="BJ112" s="1013"/>
      <c r="BK112" s="1013"/>
      <c r="BL112" s="1013"/>
      <c r="BM112" s="1013"/>
      <c r="BN112" s="1013"/>
      <c r="BO112" s="1013"/>
      <c r="BP112" s="1014"/>
      <c r="BQ112" s="982">
        <v>224365</v>
      </c>
      <c r="BR112" s="983"/>
      <c r="BS112" s="983"/>
      <c r="BT112" s="983"/>
      <c r="BU112" s="983"/>
      <c r="BV112" s="983">
        <v>208243</v>
      </c>
      <c r="BW112" s="983"/>
      <c r="BX112" s="983"/>
      <c r="BY112" s="983"/>
      <c r="BZ112" s="983"/>
      <c r="CA112" s="983">
        <v>189432</v>
      </c>
      <c r="CB112" s="983"/>
      <c r="CC112" s="983"/>
      <c r="CD112" s="983"/>
      <c r="CE112" s="983"/>
      <c r="CF112" s="977">
        <v>12.5</v>
      </c>
      <c r="CG112" s="978"/>
      <c r="CH112" s="978"/>
      <c r="CI112" s="978"/>
      <c r="CJ112" s="978"/>
      <c r="CK112" s="1008"/>
      <c r="CL112" s="1009"/>
      <c r="CM112" s="979" t="s">
        <v>447</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393</v>
      </c>
      <c r="DH112" s="983"/>
      <c r="DI112" s="983"/>
      <c r="DJ112" s="983"/>
      <c r="DK112" s="983"/>
      <c r="DL112" s="983" t="s">
        <v>238</v>
      </c>
      <c r="DM112" s="983"/>
      <c r="DN112" s="983"/>
      <c r="DO112" s="983"/>
      <c r="DP112" s="983"/>
      <c r="DQ112" s="983" t="s">
        <v>238</v>
      </c>
      <c r="DR112" s="983"/>
      <c r="DS112" s="983"/>
      <c r="DT112" s="983"/>
      <c r="DU112" s="983"/>
      <c r="DV112" s="984" t="s">
        <v>393</v>
      </c>
      <c r="DW112" s="984"/>
      <c r="DX112" s="984"/>
      <c r="DY112" s="984"/>
      <c r="DZ112" s="985"/>
    </row>
    <row r="113" spans="1:130" s="246" customFormat="1" ht="26.25" customHeight="1" x14ac:dyDescent="0.15">
      <c r="A113" s="1017"/>
      <c r="B113" s="1018"/>
      <c r="C113" s="1013" t="s">
        <v>448</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28481</v>
      </c>
      <c r="AB113" s="997"/>
      <c r="AC113" s="997"/>
      <c r="AD113" s="997"/>
      <c r="AE113" s="998"/>
      <c r="AF113" s="999">
        <v>26004</v>
      </c>
      <c r="AG113" s="997"/>
      <c r="AH113" s="997"/>
      <c r="AI113" s="997"/>
      <c r="AJ113" s="998"/>
      <c r="AK113" s="999">
        <v>26774</v>
      </c>
      <c r="AL113" s="997"/>
      <c r="AM113" s="997"/>
      <c r="AN113" s="997"/>
      <c r="AO113" s="998"/>
      <c r="AP113" s="1000">
        <v>1.8</v>
      </c>
      <c r="AQ113" s="1001"/>
      <c r="AR113" s="1001"/>
      <c r="AS113" s="1001"/>
      <c r="AT113" s="1002"/>
      <c r="AU113" s="963"/>
      <c r="AV113" s="964"/>
      <c r="AW113" s="964"/>
      <c r="AX113" s="964"/>
      <c r="AY113" s="964"/>
      <c r="AZ113" s="1012" t="s">
        <v>449</v>
      </c>
      <c r="BA113" s="1013"/>
      <c r="BB113" s="1013"/>
      <c r="BC113" s="1013"/>
      <c r="BD113" s="1013"/>
      <c r="BE113" s="1013"/>
      <c r="BF113" s="1013"/>
      <c r="BG113" s="1013"/>
      <c r="BH113" s="1013"/>
      <c r="BI113" s="1013"/>
      <c r="BJ113" s="1013"/>
      <c r="BK113" s="1013"/>
      <c r="BL113" s="1013"/>
      <c r="BM113" s="1013"/>
      <c r="BN113" s="1013"/>
      <c r="BO113" s="1013"/>
      <c r="BP113" s="1014"/>
      <c r="BQ113" s="982">
        <v>41999</v>
      </c>
      <c r="BR113" s="983"/>
      <c r="BS113" s="983"/>
      <c r="BT113" s="983"/>
      <c r="BU113" s="983"/>
      <c r="BV113" s="983">
        <v>35378</v>
      </c>
      <c r="BW113" s="983"/>
      <c r="BX113" s="983"/>
      <c r="BY113" s="983"/>
      <c r="BZ113" s="983"/>
      <c r="CA113" s="983">
        <v>19163</v>
      </c>
      <c r="CB113" s="983"/>
      <c r="CC113" s="983"/>
      <c r="CD113" s="983"/>
      <c r="CE113" s="983"/>
      <c r="CF113" s="977">
        <v>1.3</v>
      </c>
      <c r="CG113" s="978"/>
      <c r="CH113" s="978"/>
      <c r="CI113" s="978"/>
      <c r="CJ113" s="978"/>
      <c r="CK113" s="1008"/>
      <c r="CL113" s="1009"/>
      <c r="CM113" s="979" t="s">
        <v>450</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v>72923</v>
      </c>
      <c r="DH113" s="1022"/>
      <c r="DI113" s="1022"/>
      <c r="DJ113" s="1022"/>
      <c r="DK113" s="1023"/>
      <c r="DL113" s="1024">
        <v>60784</v>
      </c>
      <c r="DM113" s="1022"/>
      <c r="DN113" s="1022"/>
      <c r="DO113" s="1022"/>
      <c r="DP113" s="1023"/>
      <c r="DQ113" s="1024">
        <v>49992</v>
      </c>
      <c r="DR113" s="1022"/>
      <c r="DS113" s="1022"/>
      <c r="DT113" s="1022"/>
      <c r="DU113" s="1023"/>
      <c r="DV113" s="1025">
        <v>3.3</v>
      </c>
      <c r="DW113" s="1026"/>
      <c r="DX113" s="1026"/>
      <c r="DY113" s="1026"/>
      <c r="DZ113" s="1027"/>
    </row>
    <row r="114" spans="1:130" s="246" customFormat="1" ht="26.25" customHeight="1" x14ac:dyDescent="0.15">
      <c r="A114" s="1017"/>
      <c r="B114" s="1018"/>
      <c r="C114" s="1013" t="s">
        <v>451</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25126</v>
      </c>
      <c r="AB114" s="1022"/>
      <c r="AC114" s="1022"/>
      <c r="AD114" s="1022"/>
      <c r="AE114" s="1023"/>
      <c r="AF114" s="1024">
        <v>16578</v>
      </c>
      <c r="AG114" s="1022"/>
      <c r="AH114" s="1022"/>
      <c r="AI114" s="1022"/>
      <c r="AJ114" s="1023"/>
      <c r="AK114" s="1024">
        <v>6802</v>
      </c>
      <c r="AL114" s="1022"/>
      <c r="AM114" s="1022"/>
      <c r="AN114" s="1022"/>
      <c r="AO114" s="1023"/>
      <c r="AP114" s="1025">
        <v>0.5</v>
      </c>
      <c r="AQ114" s="1026"/>
      <c r="AR114" s="1026"/>
      <c r="AS114" s="1026"/>
      <c r="AT114" s="1027"/>
      <c r="AU114" s="963"/>
      <c r="AV114" s="964"/>
      <c r="AW114" s="964"/>
      <c r="AX114" s="964"/>
      <c r="AY114" s="964"/>
      <c r="AZ114" s="1012" t="s">
        <v>452</v>
      </c>
      <c r="BA114" s="1013"/>
      <c r="BB114" s="1013"/>
      <c r="BC114" s="1013"/>
      <c r="BD114" s="1013"/>
      <c r="BE114" s="1013"/>
      <c r="BF114" s="1013"/>
      <c r="BG114" s="1013"/>
      <c r="BH114" s="1013"/>
      <c r="BI114" s="1013"/>
      <c r="BJ114" s="1013"/>
      <c r="BK114" s="1013"/>
      <c r="BL114" s="1013"/>
      <c r="BM114" s="1013"/>
      <c r="BN114" s="1013"/>
      <c r="BO114" s="1013"/>
      <c r="BP114" s="1014"/>
      <c r="BQ114" s="982">
        <v>247279</v>
      </c>
      <c r="BR114" s="983"/>
      <c r="BS114" s="983"/>
      <c r="BT114" s="983"/>
      <c r="BU114" s="983"/>
      <c r="BV114" s="983">
        <v>311969</v>
      </c>
      <c r="BW114" s="983"/>
      <c r="BX114" s="983"/>
      <c r="BY114" s="983"/>
      <c r="BZ114" s="983"/>
      <c r="CA114" s="983">
        <v>308466</v>
      </c>
      <c r="CB114" s="983"/>
      <c r="CC114" s="983"/>
      <c r="CD114" s="983"/>
      <c r="CE114" s="983"/>
      <c r="CF114" s="977">
        <v>20.399999999999999</v>
      </c>
      <c r="CG114" s="978"/>
      <c r="CH114" s="978"/>
      <c r="CI114" s="978"/>
      <c r="CJ114" s="978"/>
      <c r="CK114" s="1008"/>
      <c r="CL114" s="1009"/>
      <c r="CM114" s="979" t="s">
        <v>453</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238</v>
      </c>
      <c r="DH114" s="1022"/>
      <c r="DI114" s="1022"/>
      <c r="DJ114" s="1022"/>
      <c r="DK114" s="1023"/>
      <c r="DL114" s="1024" t="s">
        <v>238</v>
      </c>
      <c r="DM114" s="1022"/>
      <c r="DN114" s="1022"/>
      <c r="DO114" s="1022"/>
      <c r="DP114" s="1023"/>
      <c r="DQ114" s="1024" t="s">
        <v>238</v>
      </c>
      <c r="DR114" s="1022"/>
      <c r="DS114" s="1022"/>
      <c r="DT114" s="1022"/>
      <c r="DU114" s="1023"/>
      <c r="DV114" s="1025" t="s">
        <v>443</v>
      </c>
      <c r="DW114" s="1026"/>
      <c r="DX114" s="1026"/>
      <c r="DY114" s="1026"/>
      <c r="DZ114" s="1027"/>
    </row>
    <row r="115" spans="1:130" s="246" customFormat="1" ht="26.25" customHeight="1" x14ac:dyDescent="0.15">
      <c r="A115" s="1017"/>
      <c r="B115" s="1018"/>
      <c r="C115" s="1013" t="s">
        <v>454</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12139</v>
      </c>
      <c r="AB115" s="997"/>
      <c r="AC115" s="997"/>
      <c r="AD115" s="997"/>
      <c r="AE115" s="998"/>
      <c r="AF115" s="999">
        <v>10793</v>
      </c>
      <c r="AG115" s="997"/>
      <c r="AH115" s="997"/>
      <c r="AI115" s="997"/>
      <c r="AJ115" s="998"/>
      <c r="AK115" s="999">
        <v>9878</v>
      </c>
      <c r="AL115" s="997"/>
      <c r="AM115" s="997"/>
      <c r="AN115" s="997"/>
      <c r="AO115" s="998"/>
      <c r="AP115" s="1000">
        <v>0.7</v>
      </c>
      <c r="AQ115" s="1001"/>
      <c r="AR115" s="1001"/>
      <c r="AS115" s="1001"/>
      <c r="AT115" s="1002"/>
      <c r="AU115" s="963"/>
      <c r="AV115" s="964"/>
      <c r="AW115" s="964"/>
      <c r="AX115" s="964"/>
      <c r="AY115" s="964"/>
      <c r="AZ115" s="1012" t="s">
        <v>455</v>
      </c>
      <c r="BA115" s="1013"/>
      <c r="BB115" s="1013"/>
      <c r="BC115" s="1013"/>
      <c r="BD115" s="1013"/>
      <c r="BE115" s="1013"/>
      <c r="BF115" s="1013"/>
      <c r="BG115" s="1013"/>
      <c r="BH115" s="1013"/>
      <c r="BI115" s="1013"/>
      <c r="BJ115" s="1013"/>
      <c r="BK115" s="1013"/>
      <c r="BL115" s="1013"/>
      <c r="BM115" s="1013"/>
      <c r="BN115" s="1013"/>
      <c r="BO115" s="1013"/>
      <c r="BP115" s="1014"/>
      <c r="BQ115" s="982">
        <v>4000</v>
      </c>
      <c r="BR115" s="983"/>
      <c r="BS115" s="983"/>
      <c r="BT115" s="983"/>
      <c r="BU115" s="983"/>
      <c r="BV115" s="983">
        <v>4000</v>
      </c>
      <c r="BW115" s="983"/>
      <c r="BX115" s="983"/>
      <c r="BY115" s="983"/>
      <c r="BZ115" s="983"/>
      <c r="CA115" s="983">
        <v>4000</v>
      </c>
      <c r="CB115" s="983"/>
      <c r="CC115" s="983"/>
      <c r="CD115" s="983"/>
      <c r="CE115" s="983"/>
      <c r="CF115" s="977">
        <v>0.3</v>
      </c>
      <c r="CG115" s="978"/>
      <c r="CH115" s="978"/>
      <c r="CI115" s="978"/>
      <c r="CJ115" s="978"/>
      <c r="CK115" s="1008"/>
      <c r="CL115" s="1009"/>
      <c r="CM115" s="1012" t="s">
        <v>456</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t="s">
        <v>393</v>
      </c>
      <c r="DH115" s="1022"/>
      <c r="DI115" s="1022"/>
      <c r="DJ115" s="1022"/>
      <c r="DK115" s="1023"/>
      <c r="DL115" s="1024" t="s">
        <v>393</v>
      </c>
      <c r="DM115" s="1022"/>
      <c r="DN115" s="1022"/>
      <c r="DO115" s="1022"/>
      <c r="DP115" s="1023"/>
      <c r="DQ115" s="1024" t="s">
        <v>443</v>
      </c>
      <c r="DR115" s="1022"/>
      <c r="DS115" s="1022"/>
      <c r="DT115" s="1022"/>
      <c r="DU115" s="1023"/>
      <c r="DV115" s="1025" t="s">
        <v>393</v>
      </c>
      <c r="DW115" s="1026"/>
      <c r="DX115" s="1026"/>
      <c r="DY115" s="1026"/>
      <c r="DZ115" s="1027"/>
    </row>
    <row r="116" spans="1:130" s="246" customFormat="1" ht="26.25" customHeight="1" x14ac:dyDescent="0.15">
      <c r="A116" s="1019"/>
      <c r="B116" s="1020"/>
      <c r="C116" s="1028" t="s">
        <v>457</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238</v>
      </c>
      <c r="AB116" s="1022"/>
      <c r="AC116" s="1022"/>
      <c r="AD116" s="1022"/>
      <c r="AE116" s="1023"/>
      <c r="AF116" s="1024" t="s">
        <v>238</v>
      </c>
      <c r="AG116" s="1022"/>
      <c r="AH116" s="1022"/>
      <c r="AI116" s="1022"/>
      <c r="AJ116" s="1023"/>
      <c r="AK116" s="1024" t="s">
        <v>393</v>
      </c>
      <c r="AL116" s="1022"/>
      <c r="AM116" s="1022"/>
      <c r="AN116" s="1022"/>
      <c r="AO116" s="1023"/>
      <c r="AP116" s="1025" t="s">
        <v>393</v>
      </c>
      <c r="AQ116" s="1026"/>
      <c r="AR116" s="1026"/>
      <c r="AS116" s="1026"/>
      <c r="AT116" s="1027"/>
      <c r="AU116" s="963"/>
      <c r="AV116" s="964"/>
      <c r="AW116" s="964"/>
      <c r="AX116" s="964"/>
      <c r="AY116" s="964"/>
      <c r="AZ116" s="1030" t="s">
        <v>458</v>
      </c>
      <c r="BA116" s="1031"/>
      <c r="BB116" s="1031"/>
      <c r="BC116" s="1031"/>
      <c r="BD116" s="1031"/>
      <c r="BE116" s="1031"/>
      <c r="BF116" s="1031"/>
      <c r="BG116" s="1031"/>
      <c r="BH116" s="1031"/>
      <c r="BI116" s="1031"/>
      <c r="BJ116" s="1031"/>
      <c r="BK116" s="1031"/>
      <c r="BL116" s="1031"/>
      <c r="BM116" s="1031"/>
      <c r="BN116" s="1031"/>
      <c r="BO116" s="1031"/>
      <c r="BP116" s="1032"/>
      <c r="BQ116" s="982" t="s">
        <v>238</v>
      </c>
      <c r="BR116" s="983"/>
      <c r="BS116" s="983"/>
      <c r="BT116" s="983"/>
      <c r="BU116" s="983"/>
      <c r="BV116" s="983" t="s">
        <v>238</v>
      </c>
      <c r="BW116" s="983"/>
      <c r="BX116" s="983"/>
      <c r="BY116" s="983"/>
      <c r="BZ116" s="983"/>
      <c r="CA116" s="983" t="s">
        <v>238</v>
      </c>
      <c r="CB116" s="983"/>
      <c r="CC116" s="983"/>
      <c r="CD116" s="983"/>
      <c r="CE116" s="983"/>
      <c r="CF116" s="977" t="s">
        <v>238</v>
      </c>
      <c r="CG116" s="978"/>
      <c r="CH116" s="978"/>
      <c r="CI116" s="978"/>
      <c r="CJ116" s="978"/>
      <c r="CK116" s="1008"/>
      <c r="CL116" s="1009"/>
      <c r="CM116" s="979" t="s">
        <v>459</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t="s">
        <v>443</v>
      </c>
      <c r="DH116" s="1022"/>
      <c r="DI116" s="1022"/>
      <c r="DJ116" s="1022"/>
      <c r="DK116" s="1023"/>
      <c r="DL116" s="1024" t="s">
        <v>238</v>
      </c>
      <c r="DM116" s="1022"/>
      <c r="DN116" s="1022"/>
      <c r="DO116" s="1022"/>
      <c r="DP116" s="1023"/>
      <c r="DQ116" s="1024" t="s">
        <v>443</v>
      </c>
      <c r="DR116" s="1022"/>
      <c r="DS116" s="1022"/>
      <c r="DT116" s="1022"/>
      <c r="DU116" s="1023"/>
      <c r="DV116" s="1025" t="s">
        <v>443</v>
      </c>
      <c r="DW116" s="1026"/>
      <c r="DX116" s="1026"/>
      <c r="DY116" s="1026"/>
      <c r="DZ116" s="1027"/>
    </row>
    <row r="117" spans="1:130" s="246" customFormat="1" ht="26.25" customHeight="1" x14ac:dyDescent="0.15">
      <c r="A117" s="967" t="s">
        <v>192</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1038" t="s">
        <v>460</v>
      </c>
      <c r="Z117" s="949"/>
      <c r="AA117" s="1039">
        <v>456735</v>
      </c>
      <c r="AB117" s="1040"/>
      <c r="AC117" s="1040"/>
      <c r="AD117" s="1040"/>
      <c r="AE117" s="1041"/>
      <c r="AF117" s="1042">
        <v>382156</v>
      </c>
      <c r="AG117" s="1040"/>
      <c r="AH117" s="1040"/>
      <c r="AI117" s="1040"/>
      <c r="AJ117" s="1041"/>
      <c r="AK117" s="1042">
        <v>348105</v>
      </c>
      <c r="AL117" s="1040"/>
      <c r="AM117" s="1040"/>
      <c r="AN117" s="1040"/>
      <c r="AO117" s="1041"/>
      <c r="AP117" s="1043"/>
      <c r="AQ117" s="1044"/>
      <c r="AR117" s="1044"/>
      <c r="AS117" s="1044"/>
      <c r="AT117" s="1045"/>
      <c r="AU117" s="963"/>
      <c r="AV117" s="964"/>
      <c r="AW117" s="964"/>
      <c r="AX117" s="964"/>
      <c r="AY117" s="964"/>
      <c r="AZ117" s="1030" t="s">
        <v>461</v>
      </c>
      <c r="BA117" s="1031"/>
      <c r="BB117" s="1031"/>
      <c r="BC117" s="1031"/>
      <c r="BD117" s="1031"/>
      <c r="BE117" s="1031"/>
      <c r="BF117" s="1031"/>
      <c r="BG117" s="1031"/>
      <c r="BH117" s="1031"/>
      <c r="BI117" s="1031"/>
      <c r="BJ117" s="1031"/>
      <c r="BK117" s="1031"/>
      <c r="BL117" s="1031"/>
      <c r="BM117" s="1031"/>
      <c r="BN117" s="1031"/>
      <c r="BO117" s="1031"/>
      <c r="BP117" s="1032"/>
      <c r="BQ117" s="982" t="s">
        <v>443</v>
      </c>
      <c r="BR117" s="983"/>
      <c r="BS117" s="983"/>
      <c r="BT117" s="983"/>
      <c r="BU117" s="983"/>
      <c r="BV117" s="983" t="s">
        <v>238</v>
      </c>
      <c r="BW117" s="983"/>
      <c r="BX117" s="983"/>
      <c r="BY117" s="983"/>
      <c r="BZ117" s="983"/>
      <c r="CA117" s="983" t="s">
        <v>443</v>
      </c>
      <c r="CB117" s="983"/>
      <c r="CC117" s="983"/>
      <c r="CD117" s="983"/>
      <c r="CE117" s="983"/>
      <c r="CF117" s="977" t="s">
        <v>238</v>
      </c>
      <c r="CG117" s="978"/>
      <c r="CH117" s="978"/>
      <c r="CI117" s="978"/>
      <c r="CJ117" s="978"/>
      <c r="CK117" s="1008"/>
      <c r="CL117" s="1009"/>
      <c r="CM117" s="979" t="s">
        <v>462</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443</v>
      </c>
      <c r="DH117" s="1022"/>
      <c r="DI117" s="1022"/>
      <c r="DJ117" s="1022"/>
      <c r="DK117" s="1023"/>
      <c r="DL117" s="1024" t="s">
        <v>393</v>
      </c>
      <c r="DM117" s="1022"/>
      <c r="DN117" s="1022"/>
      <c r="DO117" s="1022"/>
      <c r="DP117" s="1023"/>
      <c r="DQ117" s="1024" t="s">
        <v>443</v>
      </c>
      <c r="DR117" s="1022"/>
      <c r="DS117" s="1022"/>
      <c r="DT117" s="1022"/>
      <c r="DU117" s="1023"/>
      <c r="DV117" s="1025" t="s">
        <v>443</v>
      </c>
      <c r="DW117" s="1026"/>
      <c r="DX117" s="1026"/>
      <c r="DY117" s="1026"/>
      <c r="DZ117" s="1027"/>
    </row>
    <row r="118" spans="1:130" s="246" customFormat="1" ht="26.25" customHeight="1" x14ac:dyDescent="0.15">
      <c r="A118" s="967" t="s">
        <v>434</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47" t="s">
        <v>432</v>
      </c>
      <c r="AB118" s="948"/>
      <c r="AC118" s="948"/>
      <c r="AD118" s="948"/>
      <c r="AE118" s="949"/>
      <c r="AF118" s="947" t="s">
        <v>309</v>
      </c>
      <c r="AG118" s="948"/>
      <c r="AH118" s="948"/>
      <c r="AI118" s="948"/>
      <c r="AJ118" s="949"/>
      <c r="AK118" s="947" t="s">
        <v>308</v>
      </c>
      <c r="AL118" s="948"/>
      <c r="AM118" s="948"/>
      <c r="AN118" s="948"/>
      <c r="AO118" s="949"/>
      <c r="AP118" s="1034" t="s">
        <v>433</v>
      </c>
      <c r="AQ118" s="1035"/>
      <c r="AR118" s="1035"/>
      <c r="AS118" s="1035"/>
      <c r="AT118" s="1036"/>
      <c r="AU118" s="963"/>
      <c r="AV118" s="964"/>
      <c r="AW118" s="964"/>
      <c r="AX118" s="964"/>
      <c r="AY118" s="964"/>
      <c r="AZ118" s="1037" t="s">
        <v>463</v>
      </c>
      <c r="BA118" s="1028"/>
      <c r="BB118" s="1028"/>
      <c r="BC118" s="1028"/>
      <c r="BD118" s="1028"/>
      <c r="BE118" s="1028"/>
      <c r="BF118" s="1028"/>
      <c r="BG118" s="1028"/>
      <c r="BH118" s="1028"/>
      <c r="BI118" s="1028"/>
      <c r="BJ118" s="1028"/>
      <c r="BK118" s="1028"/>
      <c r="BL118" s="1028"/>
      <c r="BM118" s="1028"/>
      <c r="BN118" s="1028"/>
      <c r="BO118" s="1028"/>
      <c r="BP118" s="1029"/>
      <c r="BQ118" s="1060" t="s">
        <v>393</v>
      </c>
      <c r="BR118" s="1061"/>
      <c r="BS118" s="1061"/>
      <c r="BT118" s="1061"/>
      <c r="BU118" s="1061"/>
      <c r="BV118" s="1061" t="s">
        <v>443</v>
      </c>
      <c r="BW118" s="1061"/>
      <c r="BX118" s="1061"/>
      <c r="BY118" s="1061"/>
      <c r="BZ118" s="1061"/>
      <c r="CA118" s="1061" t="s">
        <v>393</v>
      </c>
      <c r="CB118" s="1061"/>
      <c r="CC118" s="1061"/>
      <c r="CD118" s="1061"/>
      <c r="CE118" s="1061"/>
      <c r="CF118" s="977" t="s">
        <v>393</v>
      </c>
      <c r="CG118" s="978"/>
      <c r="CH118" s="978"/>
      <c r="CI118" s="978"/>
      <c r="CJ118" s="978"/>
      <c r="CK118" s="1008"/>
      <c r="CL118" s="1009"/>
      <c r="CM118" s="979" t="s">
        <v>464</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238</v>
      </c>
      <c r="DH118" s="1022"/>
      <c r="DI118" s="1022"/>
      <c r="DJ118" s="1022"/>
      <c r="DK118" s="1023"/>
      <c r="DL118" s="1024" t="s">
        <v>393</v>
      </c>
      <c r="DM118" s="1022"/>
      <c r="DN118" s="1022"/>
      <c r="DO118" s="1022"/>
      <c r="DP118" s="1023"/>
      <c r="DQ118" s="1024" t="s">
        <v>393</v>
      </c>
      <c r="DR118" s="1022"/>
      <c r="DS118" s="1022"/>
      <c r="DT118" s="1022"/>
      <c r="DU118" s="1023"/>
      <c r="DV118" s="1025" t="s">
        <v>443</v>
      </c>
      <c r="DW118" s="1026"/>
      <c r="DX118" s="1026"/>
      <c r="DY118" s="1026"/>
      <c r="DZ118" s="1027"/>
    </row>
    <row r="119" spans="1:130" s="246" customFormat="1" ht="26.25" customHeight="1" x14ac:dyDescent="0.15">
      <c r="A119" s="1121" t="s">
        <v>437</v>
      </c>
      <c r="B119" s="1007"/>
      <c r="C119" s="986" t="s">
        <v>438</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4" t="s">
        <v>443</v>
      </c>
      <c r="AB119" s="955"/>
      <c r="AC119" s="955"/>
      <c r="AD119" s="955"/>
      <c r="AE119" s="956"/>
      <c r="AF119" s="957" t="s">
        <v>393</v>
      </c>
      <c r="AG119" s="955"/>
      <c r="AH119" s="955"/>
      <c r="AI119" s="955"/>
      <c r="AJ119" s="956"/>
      <c r="AK119" s="957" t="s">
        <v>393</v>
      </c>
      <c r="AL119" s="955"/>
      <c r="AM119" s="955"/>
      <c r="AN119" s="955"/>
      <c r="AO119" s="956"/>
      <c r="AP119" s="958" t="s">
        <v>393</v>
      </c>
      <c r="AQ119" s="959"/>
      <c r="AR119" s="959"/>
      <c r="AS119" s="959"/>
      <c r="AT119" s="960"/>
      <c r="AU119" s="965"/>
      <c r="AV119" s="966"/>
      <c r="AW119" s="966"/>
      <c r="AX119" s="966"/>
      <c r="AY119" s="966"/>
      <c r="AZ119" s="277" t="s">
        <v>192</v>
      </c>
      <c r="BA119" s="277"/>
      <c r="BB119" s="277"/>
      <c r="BC119" s="277"/>
      <c r="BD119" s="277"/>
      <c r="BE119" s="277"/>
      <c r="BF119" s="277"/>
      <c r="BG119" s="277"/>
      <c r="BH119" s="277"/>
      <c r="BI119" s="277"/>
      <c r="BJ119" s="277"/>
      <c r="BK119" s="277"/>
      <c r="BL119" s="277"/>
      <c r="BM119" s="277"/>
      <c r="BN119" s="277"/>
      <c r="BO119" s="1038" t="s">
        <v>465</v>
      </c>
      <c r="BP119" s="1069"/>
      <c r="BQ119" s="1060">
        <v>3454320</v>
      </c>
      <c r="BR119" s="1061"/>
      <c r="BS119" s="1061"/>
      <c r="BT119" s="1061"/>
      <c r="BU119" s="1061"/>
      <c r="BV119" s="1061">
        <v>3571406</v>
      </c>
      <c r="BW119" s="1061"/>
      <c r="BX119" s="1061"/>
      <c r="BY119" s="1061"/>
      <c r="BZ119" s="1061"/>
      <c r="CA119" s="1061">
        <v>3535327</v>
      </c>
      <c r="CB119" s="1061"/>
      <c r="CC119" s="1061"/>
      <c r="CD119" s="1061"/>
      <c r="CE119" s="1061"/>
      <c r="CF119" s="1062"/>
      <c r="CG119" s="1063"/>
      <c r="CH119" s="1063"/>
      <c r="CI119" s="1063"/>
      <c r="CJ119" s="1064"/>
      <c r="CK119" s="1010"/>
      <c r="CL119" s="1011"/>
      <c r="CM119" s="1065" t="s">
        <v>466</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t="s">
        <v>443</v>
      </c>
      <c r="DH119" s="1047"/>
      <c r="DI119" s="1047"/>
      <c r="DJ119" s="1047"/>
      <c r="DK119" s="1048"/>
      <c r="DL119" s="1046" t="s">
        <v>393</v>
      </c>
      <c r="DM119" s="1047"/>
      <c r="DN119" s="1047"/>
      <c r="DO119" s="1047"/>
      <c r="DP119" s="1048"/>
      <c r="DQ119" s="1046" t="s">
        <v>393</v>
      </c>
      <c r="DR119" s="1047"/>
      <c r="DS119" s="1047"/>
      <c r="DT119" s="1047"/>
      <c r="DU119" s="1048"/>
      <c r="DV119" s="1049" t="s">
        <v>443</v>
      </c>
      <c r="DW119" s="1050"/>
      <c r="DX119" s="1050"/>
      <c r="DY119" s="1050"/>
      <c r="DZ119" s="1051"/>
    </row>
    <row r="120" spans="1:130" s="246" customFormat="1" ht="26.25" customHeight="1" x14ac:dyDescent="0.15">
      <c r="A120" s="1122"/>
      <c r="B120" s="1009"/>
      <c r="C120" s="979" t="s">
        <v>442</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393</v>
      </c>
      <c r="AB120" s="1022"/>
      <c r="AC120" s="1022"/>
      <c r="AD120" s="1022"/>
      <c r="AE120" s="1023"/>
      <c r="AF120" s="1024" t="s">
        <v>443</v>
      </c>
      <c r="AG120" s="1022"/>
      <c r="AH120" s="1022"/>
      <c r="AI120" s="1022"/>
      <c r="AJ120" s="1023"/>
      <c r="AK120" s="1024" t="s">
        <v>443</v>
      </c>
      <c r="AL120" s="1022"/>
      <c r="AM120" s="1022"/>
      <c r="AN120" s="1022"/>
      <c r="AO120" s="1023"/>
      <c r="AP120" s="1025" t="s">
        <v>443</v>
      </c>
      <c r="AQ120" s="1026"/>
      <c r="AR120" s="1026"/>
      <c r="AS120" s="1026"/>
      <c r="AT120" s="1027"/>
      <c r="AU120" s="1052" t="s">
        <v>467</v>
      </c>
      <c r="AV120" s="1053"/>
      <c r="AW120" s="1053"/>
      <c r="AX120" s="1053"/>
      <c r="AY120" s="1054"/>
      <c r="AZ120" s="1003" t="s">
        <v>468</v>
      </c>
      <c r="BA120" s="952"/>
      <c r="BB120" s="952"/>
      <c r="BC120" s="952"/>
      <c r="BD120" s="952"/>
      <c r="BE120" s="952"/>
      <c r="BF120" s="952"/>
      <c r="BG120" s="952"/>
      <c r="BH120" s="952"/>
      <c r="BI120" s="952"/>
      <c r="BJ120" s="952"/>
      <c r="BK120" s="952"/>
      <c r="BL120" s="952"/>
      <c r="BM120" s="952"/>
      <c r="BN120" s="952"/>
      <c r="BO120" s="952"/>
      <c r="BP120" s="953"/>
      <c r="BQ120" s="989">
        <v>3792906</v>
      </c>
      <c r="BR120" s="990"/>
      <c r="BS120" s="990"/>
      <c r="BT120" s="990"/>
      <c r="BU120" s="990"/>
      <c r="BV120" s="990">
        <v>3937449</v>
      </c>
      <c r="BW120" s="990"/>
      <c r="BX120" s="990"/>
      <c r="BY120" s="990"/>
      <c r="BZ120" s="990"/>
      <c r="CA120" s="990">
        <v>3915479</v>
      </c>
      <c r="CB120" s="990"/>
      <c r="CC120" s="990"/>
      <c r="CD120" s="990"/>
      <c r="CE120" s="990"/>
      <c r="CF120" s="1004">
        <v>259.39999999999998</v>
      </c>
      <c r="CG120" s="1005"/>
      <c r="CH120" s="1005"/>
      <c r="CI120" s="1005"/>
      <c r="CJ120" s="1005"/>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89">
        <v>93403</v>
      </c>
      <c r="DH120" s="990"/>
      <c r="DI120" s="990"/>
      <c r="DJ120" s="990"/>
      <c r="DK120" s="990"/>
      <c r="DL120" s="990">
        <v>89001</v>
      </c>
      <c r="DM120" s="990"/>
      <c r="DN120" s="990"/>
      <c r="DO120" s="990"/>
      <c r="DP120" s="990"/>
      <c r="DQ120" s="990">
        <v>86419</v>
      </c>
      <c r="DR120" s="990"/>
      <c r="DS120" s="990"/>
      <c r="DT120" s="990"/>
      <c r="DU120" s="990"/>
      <c r="DV120" s="991">
        <v>5.7</v>
      </c>
      <c r="DW120" s="991"/>
      <c r="DX120" s="991"/>
      <c r="DY120" s="991"/>
      <c r="DZ120" s="992"/>
    </row>
    <row r="121" spans="1:130" s="246" customFormat="1" ht="26.25" customHeight="1" x14ac:dyDescent="0.15">
      <c r="A121" s="1122"/>
      <c r="B121" s="1009"/>
      <c r="C121" s="1030" t="s">
        <v>471</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v>12139</v>
      </c>
      <c r="AB121" s="1022"/>
      <c r="AC121" s="1022"/>
      <c r="AD121" s="1022"/>
      <c r="AE121" s="1023"/>
      <c r="AF121" s="1024">
        <v>10793</v>
      </c>
      <c r="AG121" s="1022"/>
      <c r="AH121" s="1022"/>
      <c r="AI121" s="1022"/>
      <c r="AJ121" s="1023"/>
      <c r="AK121" s="1024">
        <v>9878</v>
      </c>
      <c r="AL121" s="1022"/>
      <c r="AM121" s="1022"/>
      <c r="AN121" s="1022"/>
      <c r="AO121" s="1023"/>
      <c r="AP121" s="1025">
        <v>0.7</v>
      </c>
      <c r="AQ121" s="1026"/>
      <c r="AR121" s="1026"/>
      <c r="AS121" s="1026"/>
      <c r="AT121" s="1027"/>
      <c r="AU121" s="1055"/>
      <c r="AV121" s="1056"/>
      <c r="AW121" s="1056"/>
      <c r="AX121" s="1056"/>
      <c r="AY121" s="1057"/>
      <c r="AZ121" s="1012" t="s">
        <v>472</v>
      </c>
      <c r="BA121" s="1013"/>
      <c r="BB121" s="1013"/>
      <c r="BC121" s="1013"/>
      <c r="BD121" s="1013"/>
      <c r="BE121" s="1013"/>
      <c r="BF121" s="1013"/>
      <c r="BG121" s="1013"/>
      <c r="BH121" s="1013"/>
      <c r="BI121" s="1013"/>
      <c r="BJ121" s="1013"/>
      <c r="BK121" s="1013"/>
      <c r="BL121" s="1013"/>
      <c r="BM121" s="1013"/>
      <c r="BN121" s="1013"/>
      <c r="BO121" s="1013"/>
      <c r="BP121" s="1014"/>
      <c r="BQ121" s="982" t="s">
        <v>393</v>
      </c>
      <c r="BR121" s="983"/>
      <c r="BS121" s="983"/>
      <c r="BT121" s="983"/>
      <c r="BU121" s="983"/>
      <c r="BV121" s="983" t="s">
        <v>238</v>
      </c>
      <c r="BW121" s="983"/>
      <c r="BX121" s="983"/>
      <c r="BY121" s="983"/>
      <c r="BZ121" s="983"/>
      <c r="CA121" s="983" t="s">
        <v>238</v>
      </c>
      <c r="CB121" s="983"/>
      <c r="CC121" s="983"/>
      <c r="CD121" s="983"/>
      <c r="CE121" s="983"/>
      <c r="CF121" s="977" t="s">
        <v>238</v>
      </c>
      <c r="CG121" s="978"/>
      <c r="CH121" s="978"/>
      <c r="CI121" s="978"/>
      <c r="CJ121" s="978"/>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2">
        <v>55044</v>
      </c>
      <c r="DH121" s="983"/>
      <c r="DI121" s="983"/>
      <c r="DJ121" s="983"/>
      <c r="DK121" s="983"/>
      <c r="DL121" s="983">
        <v>59458</v>
      </c>
      <c r="DM121" s="983"/>
      <c r="DN121" s="983"/>
      <c r="DO121" s="983"/>
      <c r="DP121" s="983"/>
      <c r="DQ121" s="983">
        <v>59570</v>
      </c>
      <c r="DR121" s="983"/>
      <c r="DS121" s="983"/>
      <c r="DT121" s="983"/>
      <c r="DU121" s="983"/>
      <c r="DV121" s="984">
        <v>3.9</v>
      </c>
      <c r="DW121" s="984"/>
      <c r="DX121" s="984"/>
      <c r="DY121" s="984"/>
      <c r="DZ121" s="985"/>
    </row>
    <row r="122" spans="1:130" s="246" customFormat="1" ht="26.25" customHeight="1" x14ac:dyDescent="0.15">
      <c r="A122" s="1122"/>
      <c r="B122" s="1009"/>
      <c r="C122" s="979" t="s">
        <v>453</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393</v>
      </c>
      <c r="AB122" s="1022"/>
      <c r="AC122" s="1022"/>
      <c r="AD122" s="1022"/>
      <c r="AE122" s="1023"/>
      <c r="AF122" s="1024" t="s">
        <v>238</v>
      </c>
      <c r="AG122" s="1022"/>
      <c r="AH122" s="1022"/>
      <c r="AI122" s="1022"/>
      <c r="AJ122" s="1023"/>
      <c r="AK122" s="1024" t="s">
        <v>393</v>
      </c>
      <c r="AL122" s="1022"/>
      <c r="AM122" s="1022"/>
      <c r="AN122" s="1022"/>
      <c r="AO122" s="1023"/>
      <c r="AP122" s="1025" t="s">
        <v>238</v>
      </c>
      <c r="AQ122" s="1026"/>
      <c r="AR122" s="1026"/>
      <c r="AS122" s="1026"/>
      <c r="AT122" s="1027"/>
      <c r="AU122" s="1055"/>
      <c r="AV122" s="1056"/>
      <c r="AW122" s="1056"/>
      <c r="AX122" s="1056"/>
      <c r="AY122" s="1057"/>
      <c r="AZ122" s="1037" t="s">
        <v>474</v>
      </c>
      <c r="BA122" s="1028"/>
      <c r="BB122" s="1028"/>
      <c r="BC122" s="1028"/>
      <c r="BD122" s="1028"/>
      <c r="BE122" s="1028"/>
      <c r="BF122" s="1028"/>
      <c r="BG122" s="1028"/>
      <c r="BH122" s="1028"/>
      <c r="BI122" s="1028"/>
      <c r="BJ122" s="1028"/>
      <c r="BK122" s="1028"/>
      <c r="BL122" s="1028"/>
      <c r="BM122" s="1028"/>
      <c r="BN122" s="1028"/>
      <c r="BO122" s="1028"/>
      <c r="BP122" s="1029"/>
      <c r="BQ122" s="1060">
        <v>2422147</v>
      </c>
      <c r="BR122" s="1061"/>
      <c r="BS122" s="1061"/>
      <c r="BT122" s="1061"/>
      <c r="BU122" s="1061"/>
      <c r="BV122" s="1061">
        <v>2490234</v>
      </c>
      <c r="BW122" s="1061"/>
      <c r="BX122" s="1061"/>
      <c r="BY122" s="1061"/>
      <c r="BZ122" s="1061"/>
      <c r="CA122" s="1061">
        <v>2478701</v>
      </c>
      <c r="CB122" s="1061"/>
      <c r="CC122" s="1061"/>
      <c r="CD122" s="1061"/>
      <c r="CE122" s="1061"/>
      <c r="CF122" s="1081">
        <v>164.2</v>
      </c>
      <c r="CG122" s="1082"/>
      <c r="CH122" s="1082"/>
      <c r="CI122" s="1082"/>
      <c r="CJ122" s="1082"/>
      <c r="CK122" s="1073"/>
      <c r="CL122" s="1074"/>
      <c r="CM122" s="1074"/>
      <c r="CN122" s="1074"/>
      <c r="CO122" s="1075"/>
      <c r="CP122" s="1083" t="s">
        <v>475</v>
      </c>
      <c r="CQ122" s="1084"/>
      <c r="CR122" s="1084"/>
      <c r="CS122" s="1084"/>
      <c r="CT122" s="1084"/>
      <c r="CU122" s="1084"/>
      <c r="CV122" s="1084"/>
      <c r="CW122" s="1084"/>
      <c r="CX122" s="1084"/>
      <c r="CY122" s="1084"/>
      <c r="CZ122" s="1084"/>
      <c r="DA122" s="1084"/>
      <c r="DB122" s="1084"/>
      <c r="DC122" s="1084"/>
      <c r="DD122" s="1084"/>
      <c r="DE122" s="1084"/>
      <c r="DF122" s="1085"/>
      <c r="DG122" s="982">
        <v>75918</v>
      </c>
      <c r="DH122" s="983"/>
      <c r="DI122" s="983"/>
      <c r="DJ122" s="983"/>
      <c r="DK122" s="983"/>
      <c r="DL122" s="983">
        <v>59784</v>
      </c>
      <c r="DM122" s="983"/>
      <c r="DN122" s="983"/>
      <c r="DO122" s="983"/>
      <c r="DP122" s="983"/>
      <c r="DQ122" s="983">
        <v>43443</v>
      </c>
      <c r="DR122" s="983"/>
      <c r="DS122" s="983"/>
      <c r="DT122" s="983"/>
      <c r="DU122" s="983"/>
      <c r="DV122" s="984">
        <v>2.9</v>
      </c>
      <c r="DW122" s="984"/>
      <c r="DX122" s="984"/>
      <c r="DY122" s="984"/>
      <c r="DZ122" s="985"/>
    </row>
    <row r="123" spans="1:130" s="246" customFormat="1" ht="26.25" customHeight="1" x14ac:dyDescent="0.15">
      <c r="A123" s="1122"/>
      <c r="B123" s="1009"/>
      <c r="C123" s="979" t="s">
        <v>459</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t="s">
        <v>393</v>
      </c>
      <c r="AB123" s="1022"/>
      <c r="AC123" s="1022"/>
      <c r="AD123" s="1022"/>
      <c r="AE123" s="1023"/>
      <c r="AF123" s="1024" t="s">
        <v>393</v>
      </c>
      <c r="AG123" s="1022"/>
      <c r="AH123" s="1022"/>
      <c r="AI123" s="1022"/>
      <c r="AJ123" s="1023"/>
      <c r="AK123" s="1024" t="s">
        <v>443</v>
      </c>
      <c r="AL123" s="1022"/>
      <c r="AM123" s="1022"/>
      <c r="AN123" s="1022"/>
      <c r="AO123" s="1023"/>
      <c r="AP123" s="1025" t="s">
        <v>238</v>
      </c>
      <c r="AQ123" s="1026"/>
      <c r="AR123" s="1026"/>
      <c r="AS123" s="1026"/>
      <c r="AT123" s="1027"/>
      <c r="AU123" s="1058"/>
      <c r="AV123" s="1059"/>
      <c r="AW123" s="1059"/>
      <c r="AX123" s="1059"/>
      <c r="AY123" s="1059"/>
      <c r="AZ123" s="277" t="s">
        <v>192</v>
      </c>
      <c r="BA123" s="277"/>
      <c r="BB123" s="277"/>
      <c r="BC123" s="277"/>
      <c r="BD123" s="277"/>
      <c r="BE123" s="277"/>
      <c r="BF123" s="277"/>
      <c r="BG123" s="277"/>
      <c r="BH123" s="277"/>
      <c r="BI123" s="277"/>
      <c r="BJ123" s="277"/>
      <c r="BK123" s="277"/>
      <c r="BL123" s="277"/>
      <c r="BM123" s="277"/>
      <c r="BN123" s="277"/>
      <c r="BO123" s="1038" t="s">
        <v>476</v>
      </c>
      <c r="BP123" s="1069"/>
      <c r="BQ123" s="1128">
        <v>6215053</v>
      </c>
      <c r="BR123" s="1129"/>
      <c r="BS123" s="1129"/>
      <c r="BT123" s="1129"/>
      <c r="BU123" s="1129"/>
      <c r="BV123" s="1129">
        <v>6427683</v>
      </c>
      <c r="BW123" s="1129"/>
      <c r="BX123" s="1129"/>
      <c r="BY123" s="1129"/>
      <c r="BZ123" s="1129"/>
      <c r="CA123" s="1129">
        <v>6394180</v>
      </c>
      <c r="CB123" s="1129"/>
      <c r="CC123" s="1129"/>
      <c r="CD123" s="1129"/>
      <c r="CE123" s="1129"/>
      <c r="CF123" s="1062"/>
      <c r="CG123" s="1063"/>
      <c r="CH123" s="1063"/>
      <c r="CI123" s="1063"/>
      <c r="CJ123" s="1064"/>
      <c r="CK123" s="1073"/>
      <c r="CL123" s="1074"/>
      <c r="CM123" s="1074"/>
      <c r="CN123" s="1074"/>
      <c r="CO123" s="1075"/>
      <c r="CP123" s="1083" t="s">
        <v>477</v>
      </c>
      <c r="CQ123" s="1084"/>
      <c r="CR123" s="1084"/>
      <c r="CS123" s="1084"/>
      <c r="CT123" s="1084"/>
      <c r="CU123" s="1084"/>
      <c r="CV123" s="1084"/>
      <c r="CW123" s="1084"/>
      <c r="CX123" s="1084"/>
      <c r="CY123" s="1084"/>
      <c r="CZ123" s="1084"/>
      <c r="DA123" s="1084"/>
      <c r="DB123" s="1084"/>
      <c r="DC123" s="1084"/>
      <c r="DD123" s="1084"/>
      <c r="DE123" s="1084"/>
      <c r="DF123" s="1085"/>
      <c r="DG123" s="1021" t="s">
        <v>238</v>
      </c>
      <c r="DH123" s="1022"/>
      <c r="DI123" s="1022"/>
      <c r="DJ123" s="1022"/>
      <c r="DK123" s="1023"/>
      <c r="DL123" s="1024" t="s">
        <v>393</v>
      </c>
      <c r="DM123" s="1022"/>
      <c r="DN123" s="1022"/>
      <c r="DO123" s="1022"/>
      <c r="DP123" s="1023"/>
      <c r="DQ123" s="1024" t="s">
        <v>238</v>
      </c>
      <c r="DR123" s="1022"/>
      <c r="DS123" s="1022"/>
      <c r="DT123" s="1022"/>
      <c r="DU123" s="1023"/>
      <c r="DV123" s="1025" t="s">
        <v>443</v>
      </c>
      <c r="DW123" s="1026"/>
      <c r="DX123" s="1026"/>
      <c r="DY123" s="1026"/>
      <c r="DZ123" s="1027"/>
    </row>
    <row r="124" spans="1:130" s="246" customFormat="1" ht="26.25" customHeight="1" thickBot="1" x14ac:dyDescent="0.2">
      <c r="A124" s="1122"/>
      <c r="B124" s="1009"/>
      <c r="C124" s="979" t="s">
        <v>462</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238</v>
      </c>
      <c r="AB124" s="1022"/>
      <c r="AC124" s="1022"/>
      <c r="AD124" s="1022"/>
      <c r="AE124" s="1023"/>
      <c r="AF124" s="1024" t="s">
        <v>393</v>
      </c>
      <c r="AG124" s="1022"/>
      <c r="AH124" s="1022"/>
      <c r="AI124" s="1022"/>
      <c r="AJ124" s="1023"/>
      <c r="AK124" s="1024" t="s">
        <v>393</v>
      </c>
      <c r="AL124" s="1022"/>
      <c r="AM124" s="1022"/>
      <c r="AN124" s="1022"/>
      <c r="AO124" s="1023"/>
      <c r="AP124" s="1025" t="s">
        <v>393</v>
      </c>
      <c r="AQ124" s="1026"/>
      <c r="AR124" s="1026"/>
      <c r="AS124" s="1026"/>
      <c r="AT124" s="1027"/>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238</v>
      </c>
      <c r="BR124" s="1091"/>
      <c r="BS124" s="1091"/>
      <c r="BT124" s="1091"/>
      <c r="BU124" s="1091"/>
      <c r="BV124" s="1091" t="s">
        <v>443</v>
      </c>
      <c r="BW124" s="1091"/>
      <c r="BX124" s="1091"/>
      <c r="BY124" s="1091"/>
      <c r="BZ124" s="1091"/>
      <c r="CA124" s="1091" t="s">
        <v>443</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238</v>
      </c>
      <c r="DH124" s="1047"/>
      <c r="DI124" s="1047"/>
      <c r="DJ124" s="1047"/>
      <c r="DK124" s="1048"/>
      <c r="DL124" s="1046" t="s">
        <v>238</v>
      </c>
      <c r="DM124" s="1047"/>
      <c r="DN124" s="1047"/>
      <c r="DO124" s="1047"/>
      <c r="DP124" s="1048"/>
      <c r="DQ124" s="1046" t="s">
        <v>393</v>
      </c>
      <c r="DR124" s="1047"/>
      <c r="DS124" s="1047"/>
      <c r="DT124" s="1047"/>
      <c r="DU124" s="1048"/>
      <c r="DV124" s="1049" t="s">
        <v>238</v>
      </c>
      <c r="DW124" s="1050"/>
      <c r="DX124" s="1050"/>
      <c r="DY124" s="1050"/>
      <c r="DZ124" s="1051"/>
    </row>
    <row r="125" spans="1:130" s="246" customFormat="1" ht="26.25" customHeight="1" x14ac:dyDescent="0.15">
      <c r="A125" s="1122"/>
      <c r="B125" s="1009"/>
      <c r="C125" s="979" t="s">
        <v>464</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238</v>
      </c>
      <c r="AB125" s="1022"/>
      <c r="AC125" s="1022"/>
      <c r="AD125" s="1022"/>
      <c r="AE125" s="1023"/>
      <c r="AF125" s="1024" t="s">
        <v>238</v>
      </c>
      <c r="AG125" s="1022"/>
      <c r="AH125" s="1022"/>
      <c r="AI125" s="1022"/>
      <c r="AJ125" s="1023"/>
      <c r="AK125" s="1024" t="s">
        <v>393</v>
      </c>
      <c r="AL125" s="1022"/>
      <c r="AM125" s="1022"/>
      <c r="AN125" s="1022"/>
      <c r="AO125" s="1023"/>
      <c r="AP125" s="1025" t="s">
        <v>393</v>
      </c>
      <c r="AQ125" s="1026"/>
      <c r="AR125" s="1026"/>
      <c r="AS125" s="1026"/>
      <c r="AT125" s="102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6" t="s">
        <v>480</v>
      </c>
      <c r="CL125" s="1071"/>
      <c r="CM125" s="1071"/>
      <c r="CN125" s="1071"/>
      <c r="CO125" s="1072"/>
      <c r="CP125" s="1003" t="s">
        <v>481</v>
      </c>
      <c r="CQ125" s="952"/>
      <c r="CR125" s="952"/>
      <c r="CS125" s="952"/>
      <c r="CT125" s="952"/>
      <c r="CU125" s="952"/>
      <c r="CV125" s="952"/>
      <c r="CW125" s="952"/>
      <c r="CX125" s="952"/>
      <c r="CY125" s="952"/>
      <c r="CZ125" s="952"/>
      <c r="DA125" s="952"/>
      <c r="DB125" s="952"/>
      <c r="DC125" s="952"/>
      <c r="DD125" s="952"/>
      <c r="DE125" s="952"/>
      <c r="DF125" s="953"/>
      <c r="DG125" s="989" t="s">
        <v>393</v>
      </c>
      <c r="DH125" s="990"/>
      <c r="DI125" s="990"/>
      <c r="DJ125" s="990"/>
      <c r="DK125" s="990"/>
      <c r="DL125" s="990" t="s">
        <v>393</v>
      </c>
      <c r="DM125" s="990"/>
      <c r="DN125" s="990"/>
      <c r="DO125" s="990"/>
      <c r="DP125" s="990"/>
      <c r="DQ125" s="990" t="s">
        <v>238</v>
      </c>
      <c r="DR125" s="990"/>
      <c r="DS125" s="990"/>
      <c r="DT125" s="990"/>
      <c r="DU125" s="990"/>
      <c r="DV125" s="991" t="s">
        <v>238</v>
      </c>
      <c r="DW125" s="991"/>
      <c r="DX125" s="991"/>
      <c r="DY125" s="991"/>
      <c r="DZ125" s="992"/>
    </row>
    <row r="126" spans="1:130" s="246" customFormat="1" ht="26.25" customHeight="1" thickBot="1" x14ac:dyDescent="0.2">
      <c r="A126" s="1122"/>
      <c r="B126" s="1009"/>
      <c r="C126" s="979" t="s">
        <v>466</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t="s">
        <v>393</v>
      </c>
      <c r="AB126" s="1022"/>
      <c r="AC126" s="1022"/>
      <c r="AD126" s="1022"/>
      <c r="AE126" s="1023"/>
      <c r="AF126" s="1024" t="s">
        <v>393</v>
      </c>
      <c r="AG126" s="1022"/>
      <c r="AH126" s="1022"/>
      <c r="AI126" s="1022"/>
      <c r="AJ126" s="1023"/>
      <c r="AK126" s="1024" t="s">
        <v>238</v>
      </c>
      <c r="AL126" s="1022"/>
      <c r="AM126" s="1022"/>
      <c r="AN126" s="1022"/>
      <c r="AO126" s="1023"/>
      <c r="AP126" s="1025" t="s">
        <v>238</v>
      </c>
      <c r="AQ126" s="1026"/>
      <c r="AR126" s="1026"/>
      <c r="AS126" s="1026"/>
      <c r="AT126" s="102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7"/>
      <c r="CL126" s="1074"/>
      <c r="CM126" s="1074"/>
      <c r="CN126" s="1074"/>
      <c r="CO126" s="1075"/>
      <c r="CP126" s="1012" t="s">
        <v>482</v>
      </c>
      <c r="CQ126" s="1013"/>
      <c r="CR126" s="1013"/>
      <c r="CS126" s="1013"/>
      <c r="CT126" s="1013"/>
      <c r="CU126" s="1013"/>
      <c r="CV126" s="1013"/>
      <c r="CW126" s="1013"/>
      <c r="CX126" s="1013"/>
      <c r="CY126" s="1013"/>
      <c r="CZ126" s="1013"/>
      <c r="DA126" s="1013"/>
      <c r="DB126" s="1013"/>
      <c r="DC126" s="1013"/>
      <c r="DD126" s="1013"/>
      <c r="DE126" s="1013"/>
      <c r="DF126" s="1014"/>
      <c r="DG126" s="982" t="s">
        <v>238</v>
      </c>
      <c r="DH126" s="983"/>
      <c r="DI126" s="983"/>
      <c r="DJ126" s="983"/>
      <c r="DK126" s="983"/>
      <c r="DL126" s="983" t="s">
        <v>238</v>
      </c>
      <c r="DM126" s="983"/>
      <c r="DN126" s="983"/>
      <c r="DO126" s="983"/>
      <c r="DP126" s="983"/>
      <c r="DQ126" s="983" t="s">
        <v>393</v>
      </c>
      <c r="DR126" s="983"/>
      <c r="DS126" s="983"/>
      <c r="DT126" s="983"/>
      <c r="DU126" s="983"/>
      <c r="DV126" s="984" t="s">
        <v>238</v>
      </c>
      <c r="DW126" s="984"/>
      <c r="DX126" s="984"/>
      <c r="DY126" s="984"/>
      <c r="DZ126" s="985"/>
    </row>
    <row r="127" spans="1:130" s="246" customFormat="1" ht="26.25" customHeight="1" x14ac:dyDescent="0.15">
      <c r="A127" s="1123"/>
      <c r="B127" s="1011"/>
      <c r="C127" s="1065" t="s">
        <v>483</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t="s">
        <v>393</v>
      </c>
      <c r="AB127" s="1022"/>
      <c r="AC127" s="1022"/>
      <c r="AD127" s="1022"/>
      <c r="AE127" s="1023"/>
      <c r="AF127" s="1024" t="s">
        <v>393</v>
      </c>
      <c r="AG127" s="1022"/>
      <c r="AH127" s="1022"/>
      <c r="AI127" s="1022"/>
      <c r="AJ127" s="1023"/>
      <c r="AK127" s="1024" t="s">
        <v>238</v>
      </c>
      <c r="AL127" s="1022"/>
      <c r="AM127" s="1022"/>
      <c r="AN127" s="1022"/>
      <c r="AO127" s="1023"/>
      <c r="AP127" s="1025" t="s">
        <v>238</v>
      </c>
      <c r="AQ127" s="1026"/>
      <c r="AR127" s="1026"/>
      <c r="AS127" s="1026"/>
      <c r="AT127" s="1027"/>
      <c r="AU127" s="282"/>
      <c r="AV127" s="282"/>
      <c r="AW127" s="282"/>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20"/>
      <c r="CA127" s="282"/>
      <c r="CB127" s="282"/>
      <c r="CC127" s="282"/>
      <c r="CD127" s="283"/>
      <c r="CE127" s="283"/>
      <c r="CF127" s="283"/>
      <c r="CG127" s="280"/>
      <c r="CH127" s="280"/>
      <c r="CI127" s="280"/>
      <c r="CJ127" s="281"/>
      <c r="CK127" s="1087"/>
      <c r="CL127" s="1074"/>
      <c r="CM127" s="1074"/>
      <c r="CN127" s="1074"/>
      <c r="CO127" s="1075"/>
      <c r="CP127" s="1012" t="s">
        <v>488</v>
      </c>
      <c r="CQ127" s="1013"/>
      <c r="CR127" s="1013"/>
      <c r="CS127" s="1013"/>
      <c r="CT127" s="1013"/>
      <c r="CU127" s="1013"/>
      <c r="CV127" s="1013"/>
      <c r="CW127" s="1013"/>
      <c r="CX127" s="1013"/>
      <c r="CY127" s="1013"/>
      <c r="CZ127" s="1013"/>
      <c r="DA127" s="1013"/>
      <c r="DB127" s="1013"/>
      <c r="DC127" s="1013"/>
      <c r="DD127" s="1013"/>
      <c r="DE127" s="1013"/>
      <c r="DF127" s="1014"/>
      <c r="DG127" s="982" t="s">
        <v>238</v>
      </c>
      <c r="DH127" s="983"/>
      <c r="DI127" s="983"/>
      <c r="DJ127" s="983"/>
      <c r="DK127" s="983"/>
      <c r="DL127" s="983" t="s">
        <v>393</v>
      </c>
      <c r="DM127" s="983"/>
      <c r="DN127" s="983"/>
      <c r="DO127" s="983"/>
      <c r="DP127" s="983"/>
      <c r="DQ127" s="983" t="s">
        <v>238</v>
      </c>
      <c r="DR127" s="983"/>
      <c r="DS127" s="983"/>
      <c r="DT127" s="983"/>
      <c r="DU127" s="983"/>
      <c r="DV127" s="984" t="s">
        <v>393</v>
      </c>
      <c r="DW127" s="984"/>
      <c r="DX127" s="984"/>
      <c r="DY127" s="984"/>
      <c r="DZ127" s="985"/>
    </row>
    <row r="128" spans="1:130" s="246" customFormat="1" ht="26.25" customHeight="1" thickBot="1" x14ac:dyDescent="0.2">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t="s">
        <v>238</v>
      </c>
      <c r="AB128" s="1111"/>
      <c r="AC128" s="1111"/>
      <c r="AD128" s="1111"/>
      <c r="AE128" s="1112"/>
      <c r="AF128" s="1113" t="s">
        <v>491</v>
      </c>
      <c r="AG128" s="1111"/>
      <c r="AH128" s="1111"/>
      <c r="AI128" s="1111"/>
      <c r="AJ128" s="1112"/>
      <c r="AK128" s="1113" t="s">
        <v>238</v>
      </c>
      <c r="AL128" s="1111"/>
      <c r="AM128" s="1111"/>
      <c r="AN128" s="1111"/>
      <c r="AO128" s="1112"/>
      <c r="AP128" s="1114"/>
      <c r="AQ128" s="1115"/>
      <c r="AR128" s="1115"/>
      <c r="AS128" s="1115"/>
      <c r="AT128" s="1116"/>
      <c r="AU128" s="282"/>
      <c r="AV128" s="282"/>
      <c r="AW128" s="282"/>
      <c r="AX128" s="951" t="s">
        <v>492</v>
      </c>
      <c r="AY128" s="952"/>
      <c r="AZ128" s="952"/>
      <c r="BA128" s="952"/>
      <c r="BB128" s="952"/>
      <c r="BC128" s="952"/>
      <c r="BD128" s="952"/>
      <c r="BE128" s="953"/>
      <c r="BF128" s="1117" t="s">
        <v>443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2"/>
      <c r="CA128" s="283"/>
      <c r="CB128" s="283"/>
      <c r="CC128" s="283"/>
      <c r="CD128" s="283"/>
      <c r="CE128" s="283"/>
      <c r="CF128" s="283"/>
      <c r="CG128" s="280"/>
      <c r="CH128" s="280"/>
      <c r="CI128" s="280"/>
      <c r="CJ128" s="281"/>
      <c r="CK128" s="1088"/>
      <c r="CL128" s="1089"/>
      <c r="CM128" s="1089"/>
      <c r="CN128" s="1089"/>
      <c r="CO128" s="1090"/>
      <c r="CP128" s="1099" t="s">
        <v>493</v>
      </c>
      <c r="CQ128" s="1100"/>
      <c r="CR128" s="1100"/>
      <c r="CS128" s="1100"/>
      <c r="CT128" s="1100"/>
      <c r="CU128" s="1100"/>
      <c r="CV128" s="1100"/>
      <c r="CW128" s="1100"/>
      <c r="CX128" s="1100"/>
      <c r="CY128" s="1100"/>
      <c r="CZ128" s="1100"/>
      <c r="DA128" s="1100"/>
      <c r="DB128" s="1100"/>
      <c r="DC128" s="1100"/>
      <c r="DD128" s="1100"/>
      <c r="DE128" s="1100"/>
      <c r="DF128" s="1101"/>
      <c r="DG128" s="1102">
        <v>4000</v>
      </c>
      <c r="DH128" s="1103"/>
      <c r="DI128" s="1103"/>
      <c r="DJ128" s="1103"/>
      <c r="DK128" s="1103"/>
      <c r="DL128" s="1103">
        <v>4000</v>
      </c>
      <c r="DM128" s="1103"/>
      <c r="DN128" s="1103"/>
      <c r="DO128" s="1103"/>
      <c r="DP128" s="1103"/>
      <c r="DQ128" s="1103">
        <v>4000</v>
      </c>
      <c r="DR128" s="1103"/>
      <c r="DS128" s="1103"/>
      <c r="DT128" s="1103"/>
      <c r="DU128" s="1103"/>
      <c r="DV128" s="1104">
        <v>0.3</v>
      </c>
      <c r="DW128" s="1104"/>
      <c r="DX128" s="1104"/>
      <c r="DY128" s="1104"/>
      <c r="DZ128" s="1105"/>
    </row>
    <row r="129" spans="1:131" s="246" customFormat="1" ht="26.25" customHeight="1" x14ac:dyDescent="0.15">
      <c r="A129" s="993" t="s">
        <v>108</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494</v>
      </c>
      <c r="X129" s="1137"/>
      <c r="Y129" s="1137"/>
      <c r="Z129" s="1138"/>
      <c r="AA129" s="1021">
        <v>2019583</v>
      </c>
      <c r="AB129" s="1022"/>
      <c r="AC129" s="1022"/>
      <c r="AD129" s="1022"/>
      <c r="AE129" s="1023"/>
      <c r="AF129" s="1024">
        <v>1885805</v>
      </c>
      <c r="AG129" s="1022"/>
      <c r="AH129" s="1022"/>
      <c r="AI129" s="1022"/>
      <c r="AJ129" s="1023"/>
      <c r="AK129" s="1024">
        <v>1778844</v>
      </c>
      <c r="AL129" s="1022"/>
      <c r="AM129" s="1022"/>
      <c r="AN129" s="1022"/>
      <c r="AO129" s="1023"/>
      <c r="AP129" s="1139"/>
      <c r="AQ129" s="1140"/>
      <c r="AR129" s="1140"/>
      <c r="AS129" s="1140"/>
      <c r="AT129" s="1141"/>
      <c r="AU129" s="284"/>
      <c r="AV129" s="284"/>
      <c r="AW129" s="284"/>
      <c r="AX129" s="1130" t="s">
        <v>495</v>
      </c>
      <c r="AY129" s="1013"/>
      <c r="AZ129" s="1013"/>
      <c r="BA129" s="1013"/>
      <c r="BB129" s="1013"/>
      <c r="BC129" s="1013"/>
      <c r="BD129" s="1013"/>
      <c r="BE129" s="1014"/>
      <c r="BF129" s="1131" t="s">
        <v>238</v>
      </c>
      <c r="BG129" s="1132"/>
      <c r="BH129" s="1132"/>
      <c r="BI129" s="1132"/>
      <c r="BJ129" s="1132"/>
      <c r="BK129" s="1132"/>
      <c r="BL129" s="1133"/>
      <c r="BM129" s="1131">
        <v>20</v>
      </c>
      <c r="BN129" s="1132"/>
      <c r="BO129" s="1132"/>
      <c r="BP129" s="1132"/>
      <c r="BQ129" s="1132"/>
      <c r="BR129" s="1132"/>
      <c r="BS129" s="1133"/>
      <c r="BT129" s="1131">
        <v>30</v>
      </c>
      <c r="BU129" s="1134"/>
      <c r="BV129" s="1134"/>
      <c r="BW129" s="1134"/>
      <c r="BX129" s="1134"/>
      <c r="BY129" s="1134"/>
      <c r="BZ129" s="113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3" t="s">
        <v>496</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497</v>
      </c>
      <c r="X130" s="1137"/>
      <c r="Y130" s="1137"/>
      <c r="Z130" s="1138"/>
      <c r="AA130" s="1021">
        <v>331485</v>
      </c>
      <c r="AB130" s="1022"/>
      <c r="AC130" s="1022"/>
      <c r="AD130" s="1022"/>
      <c r="AE130" s="1023"/>
      <c r="AF130" s="1024">
        <v>291885</v>
      </c>
      <c r="AG130" s="1022"/>
      <c r="AH130" s="1022"/>
      <c r="AI130" s="1022"/>
      <c r="AJ130" s="1023"/>
      <c r="AK130" s="1024">
        <v>269263</v>
      </c>
      <c r="AL130" s="1022"/>
      <c r="AM130" s="1022"/>
      <c r="AN130" s="1022"/>
      <c r="AO130" s="1023"/>
      <c r="AP130" s="1139"/>
      <c r="AQ130" s="1140"/>
      <c r="AR130" s="1140"/>
      <c r="AS130" s="1140"/>
      <c r="AT130" s="1141"/>
      <c r="AU130" s="284"/>
      <c r="AV130" s="284"/>
      <c r="AW130" s="284"/>
      <c r="AX130" s="1130" t="s">
        <v>498</v>
      </c>
      <c r="AY130" s="1013"/>
      <c r="AZ130" s="1013"/>
      <c r="BA130" s="1013"/>
      <c r="BB130" s="1013"/>
      <c r="BC130" s="1013"/>
      <c r="BD130" s="1013"/>
      <c r="BE130" s="1014"/>
      <c r="BF130" s="1167">
        <v>6.1</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499</v>
      </c>
      <c r="X131" s="1175"/>
      <c r="Y131" s="1175"/>
      <c r="Z131" s="1176"/>
      <c r="AA131" s="1068">
        <v>1688098</v>
      </c>
      <c r="AB131" s="1047"/>
      <c r="AC131" s="1047"/>
      <c r="AD131" s="1047"/>
      <c r="AE131" s="1048"/>
      <c r="AF131" s="1046">
        <v>1593920</v>
      </c>
      <c r="AG131" s="1047"/>
      <c r="AH131" s="1047"/>
      <c r="AI131" s="1047"/>
      <c r="AJ131" s="1048"/>
      <c r="AK131" s="1046">
        <v>1509581</v>
      </c>
      <c r="AL131" s="1047"/>
      <c r="AM131" s="1047"/>
      <c r="AN131" s="1047"/>
      <c r="AO131" s="1048"/>
      <c r="AP131" s="1177"/>
      <c r="AQ131" s="1178"/>
      <c r="AR131" s="1178"/>
      <c r="AS131" s="1178"/>
      <c r="AT131" s="1179"/>
      <c r="AU131" s="284"/>
      <c r="AV131" s="284"/>
      <c r="AW131" s="284"/>
      <c r="AX131" s="1149" t="s">
        <v>500</v>
      </c>
      <c r="AY131" s="1100"/>
      <c r="AZ131" s="1100"/>
      <c r="BA131" s="1100"/>
      <c r="BB131" s="1100"/>
      <c r="BC131" s="1100"/>
      <c r="BD131" s="1100"/>
      <c r="BE131" s="1101"/>
      <c r="BF131" s="1150" t="s">
        <v>238</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6" t="s">
        <v>501</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502</v>
      </c>
      <c r="W132" s="1160"/>
      <c r="X132" s="1160"/>
      <c r="Y132" s="1160"/>
      <c r="Z132" s="1161"/>
      <c r="AA132" s="1162">
        <v>7.4195929380000001</v>
      </c>
      <c r="AB132" s="1163"/>
      <c r="AC132" s="1163"/>
      <c r="AD132" s="1163"/>
      <c r="AE132" s="1164"/>
      <c r="AF132" s="1165">
        <v>5.6634586430000002</v>
      </c>
      <c r="AG132" s="1163"/>
      <c r="AH132" s="1163"/>
      <c r="AI132" s="1163"/>
      <c r="AJ132" s="1164"/>
      <c r="AK132" s="1165">
        <v>5.2227737369999998</v>
      </c>
      <c r="AL132" s="1163"/>
      <c r="AM132" s="1163"/>
      <c r="AN132" s="1163"/>
      <c r="AO132" s="1164"/>
      <c r="AP132" s="1062"/>
      <c r="AQ132" s="1063"/>
      <c r="AR132" s="1063"/>
      <c r="AS132" s="1063"/>
      <c r="AT132" s="116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503</v>
      </c>
      <c r="W133" s="1143"/>
      <c r="X133" s="1143"/>
      <c r="Y133" s="1143"/>
      <c r="Z133" s="1144"/>
      <c r="AA133" s="1145">
        <v>7.7</v>
      </c>
      <c r="AB133" s="1146"/>
      <c r="AC133" s="1146"/>
      <c r="AD133" s="1146"/>
      <c r="AE133" s="1147"/>
      <c r="AF133" s="1145">
        <v>6.9</v>
      </c>
      <c r="AG133" s="1146"/>
      <c r="AH133" s="1146"/>
      <c r="AI133" s="1146"/>
      <c r="AJ133" s="1147"/>
      <c r="AK133" s="1145">
        <v>6.1</v>
      </c>
      <c r="AL133" s="1146"/>
      <c r="AM133" s="1146"/>
      <c r="AN133" s="1146"/>
      <c r="AO133" s="1147"/>
      <c r="AP133" s="1092"/>
      <c r="AQ133" s="1093"/>
      <c r="AR133" s="1093"/>
      <c r="AS133" s="1093"/>
      <c r="AT133" s="114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n0rhzacuDG0Nbi2+hikdZ6zJ1U2dGKYXVl2UjsPofQQJJfM383bvH+FOOtEss60FCMjvMXOZmJ3vLBBpjlydQ==" saltValue="E22gXjqBhwVUN/wMXXuM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AO94" sqref="AO94"/>
    </sheetView>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CLGKq0OgQpCFOqyU/jPH2aRFvXbIY+kgQxdXqVPjRSq+XEFNXBi7gIVbXQKuUZTUru0gVJimbwEE9hwde4DKQ==" saltValue="mB/LhT0jV9+eRNMr4RA4o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55"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eQcfzKx0On/7UWeD+JtKt/qnHTaOmGAaiCCqWZDA3sypeTalB4loUjuzL4E4G9GaXpQv1ega9y4aQWbei7w==" saltValue="P2n1UxAirqiePDo02gMw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 zoomScale="50" zoomScaleSheetLayoutView="50"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418585</v>
      </c>
      <c r="AP9" s="312">
        <v>245360</v>
      </c>
      <c r="AQ9" s="313">
        <v>190701</v>
      </c>
      <c r="AR9" s="314">
        <v>28.7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40248</v>
      </c>
      <c r="AP10" s="315">
        <v>23592</v>
      </c>
      <c r="AQ10" s="316">
        <v>22807</v>
      </c>
      <c r="AR10" s="317">
        <v>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13280</v>
      </c>
      <c r="AP11" s="315">
        <v>7784</v>
      </c>
      <c r="AQ11" s="316">
        <v>29822</v>
      </c>
      <c r="AR11" s="317">
        <v>-73.900000000000006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t="s">
        <v>516</v>
      </c>
      <c r="AP12" s="315" t="s">
        <v>516</v>
      </c>
      <c r="AQ12" s="316">
        <v>3258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517</v>
      </c>
      <c r="AL13" s="1186"/>
      <c r="AM13" s="1186"/>
      <c r="AN13" s="1187"/>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91004</v>
      </c>
      <c r="AP14" s="315">
        <v>53343</v>
      </c>
      <c r="AQ14" s="316">
        <v>10094</v>
      </c>
      <c r="AR14" s="317">
        <v>428.5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29263</v>
      </c>
      <c r="AP15" s="315">
        <v>17153</v>
      </c>
      <c r="AQ15" s="316">
        <v>4017</v>
      </c>
      <c r="AR15" s="317">
        <v>327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-37042</v>
      </c>
      <c r="AP16" s="315">
        <v>-21713</v>
      </c>
      <c r="AQ16" s="316">
        <v>-17771</v>
      </c>
      <c r="AR16" s="317">
        <v>22.2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192</v>
      </c>
      <c r="AL17" s="1189"/>
      <c r="AM17" s="1189"/>
      <c r="AN17" s="1190"/>
      <c r="AO17" s="315">
        <v>555338</v>
      </c>
      <c r="AP17" s="315">
        <v>325521</v>
      </c>
      <c r="AQ17" s="316">
        <v>242952</v>
      </c>
      <c r="AR17" s="317">
        <v>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0" t="s">
        <v>525</v>
      </c>
      <c r="AL21" s="1181"/>
      <c r="AM21" s="1181"/>
      <c r="AN21" s="1182"/>
      <c r="AO21" s="327">
        <v>31.65</v>
      </c>
      <c r="AP21" s="328">
        <v>21.84</v>
      </c>
      <c r="AQ21" s="329">
        <v>9.81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0" t="s">
        <v>526</v>
      </c>
      <c r="AL22" s="1181"/>
      <c r="AM22" s="1181"/>
      <c r="AN22" s="1182"/>
      <c r="AO22" s="332">
        <v>91.7</v>
      </c>
      <c r="AP22" s="333">
        <v>95.6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6" t="s">
        <v>530</v>
      </c>
      <c r="AL32" s="1197"/>
      <c r="AM32" s="1197"/>
      <c r="AN32" s="1198"/>
      <c r="AO32" s="342">
        <v>304651</v>
      </c>
      <c r="AP32" s="342">
        <v>178576</v>
      </c>
      <c r="AQ32" s="343">
        <v>136235</v>
      </c>
      <c r="AR32" s="344">
        <v>31.1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6" t="s">
        <v>531</v>
      </c>
      <c r="AL33" s="1197"/>
      <c r="AM33" s="1197"/>
      <c r="AN33" s="119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6" t="s">
        <v>532</v>
      </c>
      <c r="AL34" s="1197"/>
      <c r="AM34" s="1197"/>
      <c r="AN34" s="1198"/>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6" t="s">
        <v>533</v>
      </c>
      <c r="AL35" s="1197"/>
      <c r="AM35" s="1197"/>
      <c r="AN35" s="1198"/>
      <c r="AO35" s="342">
        <v>26774</v>
      </c>
      <c r="AP35" s="342">
        <v>15694</v>
      </c>
      <c r="AQ35" s="343">
        <v>32688</v>
      </c>
      <c r="AR35" s="344">
        <v>-52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6" t="s">
        <v>534</v>
      </c>
      <c r="AL36" s="1197"/>
      <c r="AM36" s="1197"/>
      <c r="AN36" s="1198"/>
      <c r="AO36" s="342">
        <v>6802</v>
      </c>
      <c r="AP36" s="342">
        <v>3987</v>
      </c>
      <c r="AQ36" s="343">
        <v>4188</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6" t="s">
        <v>535</v>
      </c>
      <c r="AL37" s="1197"/>
      <c r="AM37" s="1197"/>
      <c r="AN37" s="1198"/>
      <c r="AO37" s="342">
        <v>9878</v>
      </c>
      <c r="AP37" s="342">
        <v>5790</v>
      </c>
      <c r="AQ37" s="343">
        <v>1212</v>
      </c>
      <c r="AR37" s="344">
        <v>377.7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9" t="s">
        <v>536</v>
      </c>
      <c r="AL38" s="1200"/>
      <c r="AM38" s="1200"/>
      <c r="AN38" s="1201"/>
      <c r="AO38" s="345" t="s">
        <v>516</v>
      </c>
      <c r="AP38" s="345" t="s">
        <v>516</v>
      </c>
      <c r="AQ38" s="346">
        <v>25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9" t="s">
        <v>537</v>
      </c>
      <c r="AL39" s="1200"/>
      <c r="AM39" s="1200"/>
      <c r="AN39" s="1201"/>
      <c r="AO39" s="342" t="s">
        <v>516</v>
      </c>
      <c r="AP39" s="342" t="s">
        <v>516</v>
      </c>
      <c r="AQ39" s="343">
        <v>-7598</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6" t="s">
        <v>538</v>
      </c>
      <c r="AL40" s="1197"/>
      <c r="AM40" s="1197"/>
      <c r="AN40" s="1198"/>
      <c r="AO40" s="342">
        <v>-269263</v>
      </c>
      <c r="AP40" s="342">
        <v>-157833</v>
      </c>
      <c r="AQ40" s="343">
        <v>-123844</v>
      </c>
      <c r="AR40" s="344">
        <v>27.4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2" t="s">
        <v>303</v>
      </c>
      <c r="AL41" s="1203"/>
      <c r="AM41" s="1203"/>
      <c r="AN41" s="1204"/>
      <c r="AO41" s="342">
        <v>78842</v>
      </c>
      <c r="AP41" s="342">
        <v>46215</v>
      </c>
      <c r="AQ41" s="343">
        <v>42911</v>
      </c>
      <c r="AR41" s="344">
        <v>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1" t="s">
        <v>507</v>
      </c>
      <c r="AN49" s="1193" t="s">
        <v>542</v>
      </c>
      <c r="AO49" s="1194"/>
      <c r="AP49" s="1194"/>
      <c r="AQ49" s="1194"/>
      <c r="AR49" s="119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2"/>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1187262</v>
      </c>
      <c r="AN51" s="364">
        <v>620304</v>
      </c>
      <c r="AO51" s="365">
        <v>7.6</v>
      </c>
      <c r="AP51" s="366">
        <v>333013</v>
      </c>
      <c r="AQ51" s="367">
        <v>5.3</v>
      </c>
      <c r="AR51" s="368">
        <v>2.2999999999999998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510699</v>
      </c>
      <c r="AN52" s="372">
        <v>266823</v>
      </c>
      <c r="AO52" s="373">
        <v>-13.6</v>
      </c>
      <c r="AP52" s="374">
        <v>126732</v>
      </c>
      <c r="AQ52" s="375">
        <v>19.100000000000001</v>
      </c>
      <c r="AR52" s="376">
        <v>-32.700000000000003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1133071</v>
      </c>
      <c r="AN53" s="364">
        <v>607871</v>
      </c>
      <c r="AO53" s="365">
        <v>-2</v>
      </c>
      <c r="AP53" s="366">
        <v>280458</v>
      </c>
      <c r="AQ53" s="367">
        <v>-15.8</v>
      </c>
      <c r="AR53" s="368">
        <v>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704972</v>
      </c>
      <c r="AN54" s="372">
        <v>378204</v>
      </c>
      <c r="AO54" s="373">
        <v>41.7</v>
      </c>
      <c r="AP54" s="374">
        <v>127286</v>
      </c>
      <c r="AQ54" s="375">
        <v>0.4</v>
      </c>
      <c r="AR54" s="376">
        <v>41.3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889016</v>
      </c>
      <c r="AN55" s="364">
        <v>484477</v>
      </c>
      <c r="AO55" s="365">
        <v>-20.3</v>
      </c>
      <c r="AP55" s="366">
        <v>291945</v>
      </c>
      <c r="AQ55" s="367">
        <v>4.0999999999999996</v>
      </c>
      <c r="AR55" s="368">
        <v>-24.4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487177</v>
      </c>
      <c r="AN56" s="372">
        <v>265492</v>
      </c>
      <c r="AO56" s="373">
        <v>-29.8</v>
      </c>
      <c r="AP56" s="374">
        <v>127651</v>
      </c>
      <c r="AQ56" s="375">
        <v>0.3</v>
      </c>
      <c r="AR56" s="376">
        <v>-30.1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905191</v>
      </c>
      <c r="AN57" s="364">
        <v>512566</v>
      </c>
      <c r="AO57" s="365">
        <v>5.8</v>
      </c>
      <c r="AP57" s="366">
        <v>291173</v>
      </c>
      <c r="AQ57" s="367">
        <v>-0.3</v>
      </c>
      <c r="AR57" s="368">
        <v>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598590</v>
      </c>
      <c r="AN58" s="372">
        <v>338952</v>
      </c>
      <c r="AO58" s="373">
        <v>27.7</v>
      </c>
      <c r="AP58" s="374">
        <v>119071</v>
      </c>
      <c r="AQ58" s="375">
        <v>-6.7</v>
      </c>
      <c r="AR58" s="376">
        <v>34.4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994692</v>
      </c>
      <c r="AN59" s="364">
        <v>583055</v>
      </c>
      <c r="AO59" s="365">
        <v>13.8</v>
      </c>
      <c r="AP59" s="366">
        <v>271581</v>
      </c>
      <c r="AQ59" s="367">
        <v>-6.7</v>
      </c>
      <c r="AR59" s="368">
        <v>20.5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500574</v>
      </c>
      <c r="AN60" s="372">
        <v>293420</v>
      </c>
      <c r="AO60" s="373">
        <v>-13.4</v>
      </c>
      <c r="AP60" s="374">
        <v>117844</v>
      </c>
      <c r="AQ60" s="375">
        <v>-1</v>
      </c>
      <c r="AR60" s="376">
        <v>-12.4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1021846</v>
      </c>
      <c r="AN61" s="379">
        <v>561655</v>
      </c>
      <c r="AO61" s="380">
        <v>1</v>
      </c>
      <c r="AP61" s="381">
        <v>293634</v>
      </c>
      <c r="AQ61" s="382">
        <v>-2.7</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560402</v>
      </c>
      <c r="AN62" s="372">
        <v>308578</v>
      </c>
      <c r="AO62" s="373">
        <v>2.5</v>
      </c>
      <c r="AP62" s="374">
        <v>123717</v>
      </c>
      <c r="AQ62" s="375">
        <v>2.4</v>
      </c>
      <c r="AR62" s="376">
        <v>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aIntKD7NoQRFA7lxdbHerN3gCI4QicH5W56NhxCe/22YrNUOV0yakx2EgIbLB6V2ott94/VNa7I4Zpko+x7kQ==" saltValue="CSM41aQofJZbLIQoN9hQ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37"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qRqKyfgWaSPnHeuuaD1JLvG+QoQ3jxJOuAYDuiPkHCmh6eKtRLTiq+sGN3VlMR6iK5/+zPBFoHQ0f+WMSfiLg==" saltValue="8d5xaMN8dB4EpVpWWZ11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U88"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K4+Dg8hk9amt62auR79NOir004ovOc7nDspSRMi/H3QjZFLAx0rnuTRaWGYYWrOsui0k77QFS6f1dXPTjrgQ==" saltValue="32gxrJ8Fr8WCSJBAbfxd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5" t="s">
        <v>3</v>
      </c>
      <c r="D47" s="1205"/>
      <c r="E47" s="1206"/>
      <c r="F47" s="11">
        <v>49.92</v>
      </c>
      <c r="G47" s="12">
        <v>49.08</v>
      </c>
      <c r="H47" s="12">
        <v>51.81</v>
      </c>
      <c r="I47" s="12">
        <v>55.99</v>
      </c>
      <c r="J47" s="13">
        <v>54.39</v>
      </c>
    </row>
    <row r="48" spans="2:10" ht="57.75" customHeight="1" x14ac:dyDescent="0.15">
      <c r="B48" s="14"/>
      <c r="C48" s="1207" t="s">
        <v>4</v>
      </c>
      <c r="D48" s="1207"/>
      <c r="E48" s="1208"/>
      <c r="F48" s="15">
        <v>4.3499999999999996</v>
      </c>
      <c r="G48" s="16">
        <v>4.78</v>
      </c>
      <c r="H48" s="16">
        <v>5.38</v>
      </c>
      <c r="I48" s="16">
        <v>4.8499999999999996</v>
      </c>
      <c r="J48" s="17">
        <v>4.38</v>
      </c>
    </row>
    <row r="49" spans="2:10" ht="57.75" customHeight="1" thickBot="1" x14ac:dyDescent="0.2">
      <c r="B49" s="18"/>
      <c r="C49" s="1209" t="s">
        <v>5</v>
      </c>
      <c r="D49" s="1209"/>
      <c r="E49" s="1210"/>
      <c r="F49" s="19" t="s">
        <v>563</v>
      </c>
      <c r="G49" s="20">
        <v>0.68</v>
      </c>
      <c r="H49" s="20">
        <v>2.16</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Pt8BbBkx6K2GD69QaGSRTFgzITDQLzTGOMQqrdvbPdRUQYS79zjROLDdrORFEoYpLtBZjXTILbNWU2toDSK4A==" saltValue="HCilWbHu2iuvkTVcPYx/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田丸 光夫</cp:lastModifiedBy>
  <cp:lastPrinted>2020-03-02T06:07:05Z</cp:lastPrinted>
  <dcterms:created xsi:type="dcterms:W3CDTF">2020-02-10T06:25:53Z</dcterms:created>
  <dcterms:modified xsi:type="dcterms:W3CDTF">2020-04-17T07:42:45Z</dcterms:modified>
  <cp:category/>
</cp:coreProperties>
</file>